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192.168.4.151\infrastruktura\Infrastruktura\Infrastruktura 2023\10 Asfaltiranje na području grada Novalje u 2023. godini\"/>
    </mc:Choice>
  </mc:AlternateContent>
  <bookViews>
    <workbookView xWindow="0" yWindow="0" windowWidth="28800" windowHeight="12000" tabRatio="956"/>
  </bookViews>
  <sheets>
    <sheet name="Makadamski putevi" sheetId="13" r:id="rId1"/>
    <sheet name="Oborinska" sheetId="16" r:id="rId2"/>
    <sheet name="Prekopi " sheetId="14" r:id="rId3"/>
    <sheet name="Smokovačka ulica" sheetId="18" r:id="rId4"/>
    <sheet name="Ulica Kadile" sheetId="19" r:id="rId5"/>
    <sheet name="Rekapitulacija" sheetId="15" r:id="rId6"/>
  </sheets>
  <definedNames>
    <definedName name="Gradjevina">#REF!</definedName>
    <definedName name="_xlnm.Print_Area" localSheetId="0">'Makadamski putevi'!$A$1:$E$87</definedName>
    <definedName name="_xlnm.Print_Area" localSheetId="1">Oborinska!$A$1:$E$91</definedName>
    <definedName name="_xlnm.Print_Area" localSheetId="2">'Prekopi '!$A$1:$E$123</definedName>
    <definedName name="_xlnm.Print_Area" localSheetId="5">Rekapitulacija!$A$1:$E$20</definedName>
    <definedName name="Ponudjac">#REF!</definedName>
  </definedNames>
  <calcPr calcId="162913" concurrentCalc="0"/>
</workbook>
</file>

<file path=xl/calcChain.xml><?xml version="1.0" encoding="utf-8"?>
<calcChain xmlns="http://schemas.openxmlformats.org/spreadsheetml/2006/main">
  <c r="C72" i="19" l="1"/>
  <c r="E100" i="19"/>
  <c r="C104" i="19"/>
  <c r="C112" i="19"/>
  <c r="C108" i="19"/>
  <c r="C115" i="19"/>
  <c r="C14" i="15"/>
  <c r="F64" i="18"/>
  <c r="F67" i="18"/>
  <c r="F116" i="18"/>
  <c r="F119" i="18"/>
  <c r="C12" i="15"/>
  <c r="E52" i="14"/>
  <c r="C89" i="14"/>
  <c r="C118" i="14"/>
  <c r="C123" i="14"/>
  <c r="C10" i="15"/>
  <c r="E12" i="16"/>
  <c r="E82" i="16"/>
  <c r="C88" i="16"/>
  <c r="C91" i="16"/>
  <c r="C8" i="15"/>
  <c r="E54" i="13"/>
  <c r="C66" i="13"/>
  <c r="C82" i="13"/>
  <c r="C87" i="13"/>
  <c r="C6" i="15"/>
  <c r="C16" i="15"/>
  <c r="F102" i="18"/>
  <c r="F103" i="18"/>
  <c r="F104" i="18"/>
  <c r="F105" i="18"/>
  <c r="F106" i="18"/>
  <c r="F93" i="18"/>
  <c r="F94" i="18"/>
  <c r="F95" i="18"/>
  <c r="F96" i="18"/>
  <c r="F97" i="18"/>
  <c r="F98" i="18"/>
  <c r="F99" i="18"/>
  <c r="F100" i="18"/>
  <c r="F107" i="18"/>
  <c r="F118" i="18"/>
  <c r="F71" i="18"/>
  <c r="F72" i="18"/>
  <c r="D73" i="18"/>
  <c r="F73" i="18"/>
  <c r="F75" i="18"/>
  <c r="F76" i="18"/>
  <c r="D77" i="18"/>
  <c r="F77" i="18"/>
  <c r="F79" i="18"/>
  <c r="F80" i="18"/>
  <c r="F82" i="18"/>
  <c r="F83" i="18"/>
  <c r="D84" i="18"/>
  <c r="F84" i="18"/>
  <c r="F86" i="18"/>
  <c r="F87" i="18"/>
  <c r="D88" i="18"/>
  <c r="F88" i="18"/>
  <c r="F89" i="18"/>
  <c r="F117" i="18"/>
  <c r="F63" i="18"/>
  <c r="F65" i="18"/>
  <c r="F66" i="18"/>
  <c r="F53" i="18"/>
  <c r="F54" i="18"/>
  <c r="F56" i="18"/>
  <c r="F57" i="18"/>
  <c r="F58" i="18"/>
  <c r="F59" i="18"/>
  <c r="F60" i="18"/>
  <c r="F115" i="18"/>
  <c r="F46" i="18"/>
  <c r="F47" i="18"/>
  <c r="F48" i="18"/>
  <c r="F49" i="18"/>
  <c r="F50" i="18"/>
  <c r="F114" i="18"/>
  <c r="F29" i="18"/>
  <c r="F30" i="18"/>
  <c r="F31" i="18"/>
  <c r="F33" i="18"/>
  <c r="F34" i="18"/>
  <c r="F35" i="18"/>
  <c r="F36" i="18"/>
  <c r="F37" i="18"/>
  <c r="F38" i="18"/>
  <c r="F39" i="18"/>
  <c r="F40" i="18"/>
  <c r="F41" i="18"/>
  <c r="F42" i="18"/>
  <c r="F43" i="18"/>
  <c r="F113" i="18"/>
  <c r="F21" i="18"/>
  <c r="F22" i="18"/>
  <c r="F23" i="18"/>
  <c r="F24" i="18"/>
  <c r="F25" i="18"/>
  <c r="F112" i="18"/>
  <c r="F4" i="18"/>
  <c r="F5" i="18"/>
  <c r="F6" i="18"/>
  <c r="F7" i="18"/>
  <c r="F8" i="18"/>
  <c r="F9" i="18"/>
  <c r="F10" i="18"/>
  <c r="F11" i="18"/>
  <c r="F12" i="18"/>
  <c r="F13" i="18"/>
  <c r="F14" i="18"/>
  <c r="F15" i="18"/>
  <c r="F16" i="18"/>
  <c r="F17" i="18"/>
  <c r="F18" i="18"/>
  <c r="F111" i="18"/>
  <c r="E76" i="16"/>
  <c r="E69" i="19"/>
  <c r="B104" i="19"/>
  <c r="B112" i="19"/>
  <c r="A104" i="19"/>
  <c r="A112" i="19"/>
  <c r="E96" i="19"/>
  <c r="B89" i="19"/>
  <c r="B110" i="19"/>
  <c r="A89" i="19"/>
  <c r="A110" i="19"/>
  <c r="E86" i="19"/>
  <c r="E83" i="19"/>
  <c r="E79" i="19"/>
  <c r="B72" i="19"/>
  <c r="B108" i="19"/>
  <c r="A72" i="19"/>
  <c r="A108" i="19"/>
  <c r="E66" i="19"/>
  <c r="E65" i="19"/>
  <c r="E61" i="19"/>
  <c r="B24" i="19"/>
  <c r="B23" i="19"/>
  <c r="B17" i="19"/>
  <c r="C89" i="19"/>
  <c r="C110" i="19"/>
  <c r="E86" i="14"/>
  <c r="E82" i="14"/>
  <c r="E78" i="14"/>
  <c r="E79" i="16"/>
  <c r="E72" i="16"/>
  <c r="E68" i="16"/>
  <c r="E36" i="16"/>
  <c r="B88" i="16"/>
  <c r="E25" i="16"/>
  <c r="E108" i="14"/>
  <c r="E105" i="14"/>
  <c r="E74" i="14"/>
  <c r="E71" i="14"/>
  <c r="E70" i="14"/>
  <c r="E69" i="14"/>
  <c r="E66" i="14"/>
  <c r="E65" i="14"/>
  <c r="E61" i="14"/>
  <c r="E58" i="14"/>
  <c r="E55" i="14"/>
  <c r="E73" i="13"/>
  <c r="C76" i="13"/>
  <c r="C84" i="13"/>
  <c r="E57" i="13"/>
  <c r="E60" i="13"/>
  <c r="E63" i="13"/>
  <c r="C111" i="14"/>
  <c r="C120" i="14"/>
  <c r="B111" i="14"/>
  <c r="B120" i="14"/>
  <c r="A111" i="14"/>
  <c r="A120" i="14"/>
  <c r="B89" i="14"/>
  <c r="B118" i="14"/>
  <c r="A89" i="14"/>
  <c r="A118" i="14"/>
  <c r="B24" i="14"/>
  <c r="B23" i="14"/>
  <c r="B76" i="13"/>
  <c r="B84" i="13"/>
  <c r="A76" i="13"/>
  <c r="A84" i="13"/>
  <c r="B66" i="13"/>
  <c r="B82" i="13"/>
  <c r="A66" i="13"/>
  <c r="A82" i="13"/>
  <c r="B24" i="13"/>
  <c r="B23" i="13"/>
  <c r="C18" i="15"/>
  <c r="C20" i="15"/>
</calcChain>
</file>

<file path=xl/sharedStrings.xml><?xml version="1.0" encoding="utf-8"?>
<sst xmlns="http://schemas.openxmlformats.org/spreadsheetml/2006/main" count="514" uniqueCount="316">
  <si>
    <t xml:space="preserve">Investitor \ Naručitelj radova:                                                        </t>
  </si>
  <si>
    <t>Objekt \ Građevina:</t>
  </si>
  <si>
    <t>SVI RADOVI I MATERIJALI - UKUPNO:</t>
  </si>
  <si>
    <t>OIB:</t>
  </si>
  <si>
    <t>REKAPITULACIJA</t>
  </si>
  <si>
    <t>PDV 25%:</t>
  </si>
  <si>
    <t>KOLIČINA</t>
  </si>
  <si>
    <t>Sadržaj:</t>
  </si>
  <si>
    <t xml:space="preserve">IZNOS (kn) </t>
  </si>
  <si>
    <t>PONUDA - TROŠKOVNIK</t>
  </si>
  <si>
    <t>CIJENA (kn)</t>
  </si>
  <si>
    <t>Datum:</t>
  </si>
  <si>
    <t>85290822507</t>
  </si>
  <si>
    <t>Novalja</t>
  </si>
  <si>
    <t>53291 Novalja</t>
  </si>
  <si>
    <t>I</t>
  </si>
  <si>
    <t>II</t>
  </si>
  <si>
    <t>PRIPREMNI RADOVI</t>
  </si>
  <si>
    <r>
      <t xml:space="preserve">                                                        m</t>
    </r>
    <r>
      <rPr>
        <vertAlign val="superscript"/>
        <sz val="10"/>
        <rFont val="Century Gothic"/>
        <family val="2"/>
        <charset val="238"/>
      </rPr>
      <t>'</t>
    </r>
  </si>
  <si>
    <r>
      <t xml:space="preserve">                                                        m</t>
    </r>
    <r>
      <rPr>
        <vertAlign val="superscript"/>
        <sz val="10"/>
        <rFont val="Century Gothic"/>
        <family val="2"/>
        <charset val="238"/>
      </rPr>
      <t>3</t>
    </r>
  </si>
  <si>
    <r>
      <t xml:space="preserve">                                                        m</t>
    </r>
    <r>
      <rPr>
        <vertAlign val="superscript"/>
        <sz val="10"/>
        <rFont val="Century Gothic"/>
        <family val="2"/>
        <charset val="238"/>
      </rPr>
      <t>2</t>
    </r>
  </si>
  <si>
    <t>OBORINSKA ODVODNJA</t>
  </si>
  <si>
    <t>ASFALTERSKI RADOVI</t>
  </si>
  <si>
    <t>Podizanje ili spuštanje poklopaca instalacija. Ukoliko se u postojećem kolniku nalaze poklopci instalacija, vodovodnih priključaka, poklopci kanalizacije, telefonskih vodova i slično, kojih je potrebno podići ili spustiti na visinu nivelete novog asfalta. Obračun po komadu podignutog ili spuštenog poklopca.</t>
  </si>
  <si>
    <t>kanalizacijski - kom</t>
  </si>
  <si>
    <t xml:space="preserve">cestovne kapice ventila, hidranata - kom </t>
  </si>
  <si>
    <t xml:space="preserve">Grad Novalja </t>
  </si>
  <si>
    <t>Prekopi na području grada Novalje</t>
  </si>
  <si>
    <t>Grad Novalja</t>
  </si>
  <si>
    <t xml:space="preserve">Strojno uklanjanje površinskog sloja zemlje, šljunka, starog asfalta i betona sa površine puta u sloju debljine 20 cm u odnosu na postojeću kotu  terena po čitavoj širini i dužini prekopa, radi postavljanja novog nosivog  sloja podloge kolne konstrukcije. Obračun po m² uklonjenog materijala. </t>
  </si>
  <si>
    <t xml:space="preserve">Fino planiranje i valjanje posteljice. Potreban modul zbijenosti Me=40 MN/m2. </t>
  </si>
  <si>
    <t xml:space="preserve"> Izrada donjeg nosivog sloja podloge kolne konstrukcije od drobljenog kamenog materijala debljine sloja 15 cm. Materijal za izradu ovog sloja je drobljeni kamen, proizveden od zdrave homogene i čvrste stijenske mase, a mora odgovarati važećim standardima.   Modul zbijenosti ispitan kružnom pločom promjera 30 cm  treba iznositi Me=80 MN/m2. Stavka uključuje nabavu, dopremu i ugradnju odgovarajućeg materijala.</t>
  </si>
  <si>
    <t xml:space="preserve">    Obračun po m2 izvedenog sloja.</t>
  </si>
  <si>
    <r>
      <t>debljina 30 cm - m</t>
    </r>
    <r>
      <rPr>
        <vertAlign val="superscript"/>
        <sz val="10"/>
        <rFont val="Century Gothic"/>
        <family val="2"/>
        <charset val="238"/>
      </rPr>
      <t>2</t>
    </r>
  </si>
  <si>
    <r>
      <t>debljina 15 cm - m</t>
    </r>
    <r>
      <rPr>
        <vertAlign val="superscript"/>
        <sz val="10"/>
        <rFont val="Century Gothic"/>
        <family val="2"/>
        <charset val="238"/>
      </rPr>
      <t>2</t>
    </r>
  </si>
  <si>
    <t>telefonski- kom</t>
  </si>
  <si>
    <t>Izvedba betonske podloge betonom C 16/20 u sloju debljine 20 cm</t>
  </si>
  <si>
    <t xml:space="preserve"> UKUPNA REKAPITULACIJA</t>
  </si>
  <si>
    <t>Svi radovi i materijali - Prekopi</t>
  </si>
  <si>
    <t>SVI RADOVI I MATERIJALI - UKUPNO SA PDV-om:</t>
  </si>
  <si>
    <t>Makadamski putevi</t>
  </si>
  <si>
    <t>Opis stavke</t>
  </si>
  <si>
    <t>količina</t>
  </si>
  <si>
    <t>jed.cijena</t>
  </si>
  <si>
    <t>ukupno</t>
  </si>
  <si>
    <t xml:space="preserve">Izrada komplet upojnog bunara </t>
  </si>
  <si>
    <t>Rad obuhvaća:</t>
  </si>
  <si>
    <t>dobava, nabava svog potrebnog materijlala za izradu AB temeljnih traka( dvostrana oplata, armatura, beton), traka dimenzije  50x50 cm, beton C25/30, minimalna ugradnja armature 30 kg/m3 betona( armaturno željezo šipka fi 12, vilice fi 8, postava svakih 15-20 cm , željezo B500B)</t>
  </si>
  <si>
    <t>Izrada zidova od kamenih blokova, dimezije 39x19x19 cm, postava sa razmakom, ugradnja  betona C25/30 za  horizintalne i vertikalne ( u kutevima i sredini zidova) serklaže, uračunat potrebnu oplatu i armaturu 20 kg/m3 betona( armaturno željezo šipka fi 12, vilice fi 8, postava svakih 15-20 cm , željezo B500B)</t>
  </si>
  <si>
    <t xml:space="preserve">Ugradnja ljevanoželjeznih penjalica, postava svakih 20-30 cm </t>
  </si>
  <si>
    <t>Izrada kamenog nabačaja između  temeljnih traka u visini temeljne trake</t>
  </si>
  <si>
    <t xml:space="preserve">izrada AB gornje  ploče debljine 20 cm, beton C25/30, pripadajuća armaturna mreža( minimalno Q335), jednostrana oplata sa podupiračima, bočna oplata izrada  otvora za poklopac te montaža poklopca od ljevanog željeza nosivosti 400 kN </t>
  </si>
  <si>
    <t xml:space="preserve"> izrada Zaloga od  slojeva kamenog nabačaja tucanika i pijeska iza zida </t>
  </si>
  <si>
    <t>Jediničnom cijenom uključena je priprema podloge, nabava, doprema (dovoz), ugradnja materijala, uklanjanje oplate i čišćenje okoliša od otpada nastalog izradom upojnog bunara (kanala) prema zadanim dimenzijama i uvjetima, kao i ispitivanje upojnosti terena "in situ",sav rad i materijal potreban za izvršenje rada, uključujući i eventualno razupiranje građevne jame, te utovar, odvoz i deponiranje iskopanog materijala. Obračun po kompletu izvedenog upojnog bunara (kanala):
 - upojni bunar</t>
  </si>
  <si>
    <t>komplet</t>
  </si>
  <si>
    <t>Svi radovi i materijali -makadamski putevi</t>
  </si>
  <si>
    <t xml:space="preserve">Svi radovi i materijali - Oborinska </t>
  </si>
  <si>
    <t xml:space="preserve">Oborinska odvodnja - upojni bunar </t>
  </si>
  <si>
    <t xml:space="preserve"> Linijsku rešetku</t>
  </si>
  <si>
    <t>Izrada slivnika</t>
  </si>
  <si>
    <t>pravocrtno rezanje asfalta ( kvadrat 100x100 cm)</t>
  </si>
  <si>
    <t xml:space="preserve">strojni široki iskop za slivnik, dubina iskopa do 200 cm, uračunati razupiranje rova, </t>
  </si>
  <si>
    <t>Betoniranje donje betonske ploče betonom C 16 /20 u cijeloj površini iskopa debljine do 10 cm</t>
  </si>
  <si>
    <t>izrada slivnika od PEHD cijevi ili betonska cijev minimalni promjer 50 cm, dubine do 200 cm</t>
  </si>
  <si>
    <t>Betoniranje gornje betonske ploče po cijelom presjeku  debljine do 15 cm, marka betona C20/25, postava okvira slivničke rešetke u svježi beton</t>
  </si>
  <si>
    <t>ugradnja kvadratne ovalne slivničke rešetke sa otvaranjem na šarnir(pant), dimenzije 400x400 mm, minimalne nosivosti 400kN. Samozaključavanje sa dva zuba rešetke</t>
  </si>
  <si>
    <t xml:space="preserve">Jediničnom cijenom uključena je priprema podloge, nabava, doprema (dovoz), ugradnja materijala, uklanjanje oplate i čišćenje okoliša od otpada nastalog ,sav rad i materijal potreban za izvršenje rada, uključujući i eventualno razupiranje građevne jame, te utovar, odvoz i deponiranje iskopanog materijala. Obračun po kompletu izvedenog slivnika 
</t>
  </si>
  <si>
    <t>Spajanje slivnika/rešetke  na glavnu cijev oborinske odvodnje. Podrazumijeva se:</t>
  </si>
  <si>
    <t xml:space="preserve"> polaganje cijevi Φ 160 / 148,5 (vanjski/unutarnji)mm duljine do 100 cm</t>
  </si>
  <si>
    <t>postava posteljice iznad preko ispod cijevi, minimalna debljina 10 cm</t>
  </si>
  <si>
    <t>zatrpavanje rova kamenom sitnije granulacije promjera do 20 cm  ( materijal iz iskopa), završni sloj kamenog nabačaja isplanirati kamenom sitnije granulacije(4-16 cm) te ga nabiti do potrebne zbijenosti  -  20  cm od gotove prometnice</t>
  </si>
  <si>
    <t xml:space="preserve">zatrpavanje preostali dio rova kamenim materijalom iz iskopa završni sloj kamenog nabačaja isplanirati kamenom sitnije granulacije(4-16 cm) te ga nabiti do potrebne zbijenosti </t>
  </si>
  <si>
    <t xml:space="preserve"> U jediničnoj cijeni uračunat je sav rad, dodatni materijal i pribor potreban za potpunu propisnu ugradnju i spajanje cijevi, uključujući i spoj s revizionim oknima. Stavkom su obračunati fazonski komadi, brtvila, obrada spojeva i sve ostalo potrebno za potrebno dovršenje rada, uključivo i kontrolu nepropusnosti.</t>
  </si>
  <si>
    <t>Spajanje slivnika na glavnu oborinsku cijev</t>
  </si>
  <si>
    <t>UKUPNO OBORINSKA ODVODNJA</t>
  </si>
  <si>
    <t xml:space="preserve">Zasijecanje asfaltnog kolnika motornom pilom u pravilne geometrijske likove zasijecanje se obavlja na dijelu ulice gdje će biti uklonjen oštećeni asfalt te na spoju novog i starog asfalta kako bi se dobila potrebna ravnina zasijecanja i kvaliteta veza sa postojećim asfaltom.  Obračun po m' zasječenog kolnika.  U cijenu uračunati utovara i odvoz izrezanog asfalta. </t>
  </si>
  <si>
    <t xml:space="preserve"> Strojni iskop te  izrada kanala za  linijske rešetke, dobava linijskih rešetki,minimalne širine 25 cm  minimalna nosivost rešetki je 400 KN, materijal izrade  ljevano željezo. U stavku je uključena izrada AB kanala, dubina kanala nesmije biti manja od 40 cm a širina kanala nesmije biti manja od 25 cm,izrada podloge i bočnih zidova od  betona C20/25, u min.  debljini od d=10cm, strojni iskop bez obzira na kategoriju, izrade oplate ,armiranje, betoniranje, nabava i postava linijske rešetke, zatrpavanje, transport viška materijala na deponiju  te dobava i ugradba svog  materijala potrebnog za dovršenje radova. Obračun po kompletu gotove ugrađene linijske rešetke</t>
  </si>
  <si>
    <t>Iskop kanala50x60 cm duljine do 100 cm</t>
  </si>
  <si>
    <t xml:space="preserve"> Utovar,  odvoz i zbrinjavanje materijala iz iskopa. Pronalazak deponija je obveza Izvođača uz napomenu da na otoku ne postoji službeni deponij. Obračun količine u rastresitom stanju. Obračunska rastresitost je 33% je obračunata u predviđenoj količini odvoza materijala</t>
  </si>
  <si>
    <t xml:space="preserve">Zasijecanje asfaltnog kolnika kružnom pilom u pravilne geometrijske likove. Zasijecanje se obavlja na dijelu ulice gdje će biti uklonjen oštećeni asfalt te na spoju novog i starog asfalta kako bi se dobila potrebna ravnina zasijecanja i kvaliteta veza sa postojećim asfaltom.  Obračun po m' zasječenog kolnika.  U cijenu uračunati utovara i odvoz izrezanog asfalta. </t>
  </si>
  <si>
    <t xml:space="preserve">Fino planiranje i profiliranje posteljice u usjecima i nasipima sa valjanjem. Modul zbijenosti ispitan ispitan kružnom pločom promjera 30 cm treba iznositi Me = 80 MN/m2  u cijenu uračunato zbijanje, planiranje ± 2,00 cm mjereno letvom dužine 4 m kao i ispitivanja kružnom pločom na svakih  500 m2 . Obračun po m2  isplanirane i ispitane površine. </t>
  </si>
  <si>
    <t>Dobava nabava i ugradnja svog potrebnog materijala za izradu funkcionalnog slivnika te spajanje na postojeću glavnu oborinsku cijev.  U stavku je uključeno:</t>
  </si>
  <si>
    <t xml:space="preserve"> Iskop rova za kanalizacijske cijevi( prosječna širina  60 cm , prosječna dubina  do 120 cm)  u materijalu bez obzira na kategoriju tla, s planiranjem dna kanala s točnošću +/- 3 cm te zatrpavanje istog nakon polaganja cijevi preko posteljice materijalom iz iskopa krupnoća kamena ne smije biti veća od 15 cm. Dubina i širina iskopa utvrđuje se na licu mjesta s ovlaštenim predstavnicima grada.Iskopani materijal odložiti min. 1,0 m od ruba iskopa s jedne strane i odvojiti krupniji materijal od sitnijeg (veličina zrna do 10 cm). U jediničnoj cijeni obuhvaćen je iskop tla, sva potrebna razupiranja, crpljenje vode, privremeno odlaganje materijala iz iskopa, utovar i odvoz viška materijala na odlagalište i čišćenje terena u pojasu rova nakon dovršenja radova.Obračun po m3 iskopanog materijala u sraslom stanju po idealnom presjeku.</t>
  </si>
  <si>
    <t>Izvedba nasipa od drobljenog kamenog materijala. Nasip se izvodi na dijelu kolnika kao donji nosivi sloj podloge kolne konstrukcije, a na dijelu izvan prometnice kao klasičan nasip. Izradi sloja na dijelu kolnika smije se pristupiti tek pošto ovlašteni predstavnici grada prime planum donjeg sloja (posteljicu) u pogledu ravnosti i zbijenosti. Materijal za izradu ovog sloja je drobljeni kamen proizveden od zdrave, homogene i čvrste stijenske mase, a mora odgovarati važećim standardima. Kvalitetu stijenske mase treba dokazati atestima ne starijim od godinu dana. Debljina sloja ovisi o potrebnom iskopu ili potrebnom nasipavanju do razine bitumeniziranog nosivog sloja (BNS-a) određenog detaljem rubnjaka i konstrukcijom kolnika. Traženi modul zbijenosti na dijelu kolne površine površini ispitan kružnom pločom promjera 30 cm iznosi Me=80 MN/m2. Obračun po m3 izvedenog nasipa. Količina prema računskom iskazu masa.</t>
  </si>
  <si>
    <t xml:space="preserve">Fino planiranje i profiliranje posteljice u usjecima i nasipima sa valjanjem. Modul zbijenosti ispitan  kružnom pločom promjera 30 cm treba iznositi Me = 40 MN/m2  u cijenu uračunato zbijanje, planiranje ± 2,00 cm mjereno letvom dužine 4 m. Obračun po m2  isplanirane i ispitane površine. </t>
  </si>
  <si>
    <t>Beton C25/30- trakasti temelj - m3</t>
  </si>
  <si>
    <t>dvostrana oplata- trakasti temelj-m2</t>
  </si>
  <si>
    <t>armatura za traksti temelj 30kg/m3betona-kg</t>
  </si>
  <si>
    <t>blok opeka 39x19x19 cm- zidovi upojnog bunara - m2</t>
  </si>
  <si>
    <t>beton za vertiklani serklaž -m3</t>
  </si>
  <si>
    <t>beton za horizontalni  serklaž -m3</t>
  </si>
  <si>
    <t>armatura za serklaže(horizontalni +vertikalni) - 20kg/m3 betona - kg</t>
  </si>
  <si>
    <t>oplata za serklaže( horizontalni +vertikalni)-m2</t>
  </si>
  <si>
    <t>beton za gornju ploču - m3</t>
  </si>
  <si>
    <t>armatura za gornju ploča - kg</t>
  </si>
  <si>
    <t>oplata za gornju ploču sa ppodupiračima -m2</t>
  </si>
  <si>
    <t>ljevanoželjezni poklopac 60x60 cm nosivosti 400kN-kom</t>
  </si>
  <si>
    <t>kamena ispuna između trakstih temelja -m3</t>
  </si>
  <si>
    <t>penjalice postava svakih 20 cm - kom</t>
  </si>
  <si>
    <t>izrada zaloga iza upojnog bunara- kameni materijal iz iskopa, višak deponira izvođač radova</t>
  </si>
  <si>
    <t>Upojni bunar- materijal:</t>
  </si>
  <si>
    <t>komplet( sav rad i materijal )</t>
  </si>
  <si>
    <t xml:space="preserve"> komplet -Linijska rešetka duljine 150 cm</t>
  </si>
  <si>
    <t>Materijal za linijsku rešetku - 100cm</t>
  </si>
  <si>
    <t>beton C20/25 - m3</t>
  </si>
  <si>
    <t>oplata - m2</t>
  </si>
  <si>
    <t>armatura - kg</t>
  </si>
  <si>
    <t>rešetka nosivosti 400kN - m'</t>
  </si>
  <si>
    <t>Obračun po kompetu gotove ugrađene linijske rešetke</t>
  </si>
  <si>
    <r>
      <t xml:space="preserve">Obračun po </t>
    </r>
    <r>
      <rPr>
        <sz val="10"/>
        <color theme="1"/>
        <rFont val="Century Gothic"/>
        <family val="2"/>
        <charset val="238"/>
      </rPr>
      <t>kompletu spojenog slivnika sa svim potrebnim predradnjama</t>
    </r>
  </si>
  <si>
    <t>Plitki iskop do prosječne dubine 20 cm. Iskop u materijalu bez obzira na kategoriju tla. Izvodi se na dijelovima trase ceste gdje je to predviđeno poprečnim presjecima, a za potrebe spuštanja nivelete kolnika ili proširenja kolnika. U cijenu ulazi prebacivanje i ukrcaj viška materijala u bilo koje prijevozno sredstvo i prijevoz na deponiju, pronalazak deponija je obveza izvođača uz napomenu da na otoku ne postoji službeni deponij. Obračun po m3  iskopanog materijala u sraslom stanju.</t>
  </si>
  <si>
    <t>Obračun po m` iskopanog kanala</t>
  </si>
  <si>
    <t xml:space="preserve">Nabava i doprema i razastiranje pješčane posteljice ispod kabela debljine 10 cm i iznad kabela 20 cm.Posteljicu izvesti od sitnozrnatog nevezanog
materijala, veličine zrna 0 - 4 mm,
</t>
  </si>
  <si>
    <t>Obračun po m3 zbijenog pijeska.</t>
  </si>
  <si>
    <t>Strojni/ ručni iskop kanala, širine kanala 40cm i dubine 60 cm u zemlji (B i C) kategorije, te zatrpavanje istog nakon polaganja kabela preko posteljice  materijalom iz iskopa krupnoća kamena ne smije biti veća od 20cm.Višak materijala utovariti i odvesti na deponij.Zbrinjavanje otpada dužnost je izvođača radova</t>
  </si>
  <si>
    <t xml:space="preserve">Dobava i ugradba betonskih montažnih cestovnih rubnjaka 15 x 25 cm. U cijenu uračunato: iskop temelja, ugradba montažnih betonskih rubnjaka, betonsko ojačanje rubnjaka sa stražnje strane, fugiranje spojnica rubnjaka i svi prijenosi. </t>
  </si>
  <si>
    <t>Obračun po m' ugrađenog rubnjaka.</t>
  </si>
  <si>
    <t>m'</t>
  </si>
  <si>
    <t>široki iskop na mjestu upojnog bunara s razupiranjem, bunar dimenzija 250x500xcm dubine 300cm</t>
  </si>
  <si>
    <t>Stavka</t>
  </si>
  <si>
    <t>Opis radova</t>
  </si>
  <si>
    <t>Jedinica mjere</t>
  </si>
  <si>
    <t>Količina</t>
  </si>
  <si>
    <t>Jedinična cijena</t>
  </si>
  <si>
    <t>1</t>
  </si>
  <si>
    <t>1.2</t>
  </si>
  <si>
    <t>m2</t>
  </si>
  <si>
    <t>1.3</t>
  </si>
  <si>
    <t>kom</t>
  </si>
  <si>
    <t>1.4</t>
  </si>
  <si>
    <t>m3</t>
  </si>
  <si>
    <t>1.5</t>
  </si>
  <si>
    <t>m1</t>
  </si>
  <si>
    <t>232</t>
  </si>
  <si>
    <t>1.6</t>
  </si>
  <si>
    <t>1.7</t>
  </si>
  <si>
    <t>1.8</t>
  </si>
  <si>
    <t>1.9</t>
  </si>
  <si>
    <t xml:space="preserve">Demontaža postojećeg zračnog TK kabela sa drvenog stupa te ponovna montaža na novi izmješteni stup. Jedinična cijena obuhvaća demontažu kabela, raspajanje i demontažu spojne opreme, namatanje kabela i transport do odgovarajućeg odlagališta, nabavu, razvlačenje i montažu novog zračnog kabela s ovjesnim priborom te sav ostali rad, opremu i materijal potreban za potpuno dovršenje stavke.  Obračun je po kompletu demontiranog kabela sa jednog stupa. </t>
  </si>
  <si>
    <t>1.10</t>
  </si>
  <si>
    <t>Niveliranje poklopaca revizionih okana, rešetki slivnika, kanalizacije, zasunskih komora, kućišta hidranata, hidrantskih ormarića, vodomjernih okana, vodozatvarača, plinskih i el. šahtova i drugih instalacija koje ostaju u funkciji nakon izgradnje prometnice.
Ovim radovima obuhvaćeno je:
• demontiranje poklopca i okvira, te ponovno postavljanje na projektiranu visinu
• rušenje, dobetoniranje betonske ploče i zidova do visine okolnog asfalta
• odvoz viška materijala
• dobava ispostavljane oplate, doprema i ugradnja betona uz geodetsko praćenje visinskih kota.
Uračunat je sav potreban pribor i materijal.
Obračun po komadu kompletno niveliranog okna.</t>
  </si>
  <si>
    <t>1.11</t>
  </si>
  <si>
    <t>1.12</t>
  </si>
  <si>
    <t>Izvedba zaštite postojeće DEKK. Dobava, prijevoz i ugradnja pijeska (0-4 mm) za zatrpavanje iskopane DEKK, 5 cm ispod i iznad cijevi te između cijevi. Obračun po m3 ugrađenog pijeska.</t>
  </si>
  <si>
    <t>1.13</t>
  </si>
  <si>
    <r>
      <t xml:space="preserve">Zaštita postojećih vodovodnih instalacija na mjestu križanja sa projektiranim slivničkim priključkom. Stavka uključuje ručni iskop oko instalacije s utovarom i odvozom viška materijala na ovlašteno odlagalište građevinskog materijala, s troškovima odlaganja, nabavu, dobavu, ugradnju i  oblaganje instalacija betonskim prefabrikatima - polucijevima </t>
    </r>
    <r>
      <rPr>
        <sz val="11"/>
        <rFont val="Calibri"/>
        <family val="2"/>
        <charset val="238"/>
      </rPr>
      <t>Ø2</t>
    </r>
    <r>
      <rPr>
        <sz val="11"/>
        <rFont val="Arial Narrow"/>
        <family val="2"/>
        <charset val="238"/>
      </rPr>
      <t>0 cm, betoniranje zaštitnog sloja betona preko polucijevi betonom C 12/15 u količini do 0,15 m3/m' betona. Sav rad i materijal uključeni u cijenu. Obračun je po m1 položene cijevi.</t>
    </r>
  </si>
  <si>
    <t>4</t>
  </si>
  <si>
    <t>1.14</t>
  </si>
  <si>
    <t xml:space="preserve">Strojno zasjecanje asfalta. Stavkom su obuhvaćena sva strojna zasijecanja asfalta na mjestima uklapanja nove i stare kolničke konstrukcije, na mjestima proširenja kolnika, zasijecanja pri izvedbi prekopa, pri sanaciji prekopa i sl. Jedinična cijena obuhvaća sav rad, opremu i materijal potreban za potpuno dovršenje stavke. Obračun je po m1.  </t>
  </si>
  <si>
    <t>1.15</t>
  </si>
  <si>
    <t>PRIPREMNI RADOVI UKUPNO</t>
  </si>
  <si>
    <t>2</t>
  </si>
  <si>
    <t>ZEMLJANI RADOVI NA TRASI PROMETNICE</t>
  </si>
  <si>
    <t>2.1</t>
  </si>
  <si>
    <t>2.2</t>
  </si>
  <si>
    <t>2.3</t>
  </si>
  <si>
    <t>2.4</t>
  </si>
  <si>
    <t xml:space="preserve">Izrada ispune bankine  od mehanički zbijenog zrnatog kamenog materijala 0/31 mm, tražene zbijenosti od Ms=40 MN/m2. Stavka obuhvaća sav materijal, prijevoz, upotrebu opreme i rad potreban za potpunu izradu ispune bankina. Obračun po m3 izvedenih ispuna. </t>
  </si>
  <si>
    <t>ZEMLJANI RADOVI NA TRASI PROMETNICE UKUPNO</t>
  </si>
  <si>
    <t>3</t>
  </si>
  <si>
    <t>ZEMLJANI RADOVI NA TRASI KANALIZACIJE</t>
  </si>
  <si>
    <t>3.1</t>
  </si>
  <si>
    <t>a.</t>
  </si>
  <si>
    <t xml:space="preserve">s prijevozom na privremenu gradilišnu deponiju </t>
  </si>
  <si>
    <t>b.</t>
  </si>
  <si>
    <t>3.2</t>
  </si>
  <si>
    <t>3.3</t>
  </si>
  <si>
    <t>3.4</t>
  </si>
  <si>
    <t xml:space="preserve">Ručno planiranje dna kanalskog rova s točnošću ±1 cm. Sva eventualna udubljenja potrebno je ispuniti sa kamenom sitneži krupnoće zrna do 8 mm promjera, te strojno nabiti, a sve na teret izvoditelja.  Stavka obuhvaća sav rad, rad među razupiračima, opremu i materijal potreban za potpuno dovršenje stavke. Obračun po m2 planirane površine. </t>
  </si>
  <si>
    <t>3.5</t>
  </si>
  <si>
    <t>3.6</t>
  </si>
  <si>
    <t>3.7</t>
  </si>
  <si>
    <t>Izrada obloge i zaštita cijevi nevezanim kamenim agregatom veličine zrna 0-16 mm, debljine 30 cm iznad tjemena cijevi. Stavka obuhvaća nabavu i prijevoz materijala te sav rad potreban za potpuno dovršenje stavke. Obračun je u m3 ugrađenog materijala u zbijenom stanju.</t>
  </si>
  <si>
    <t>3.8</t>
  </si>
  <si>
    <t>Zatrpavanje rova i prostora oko revizijskih okana te separatora materijalom iz iskopa (uključivo lokalne prijevoze), nakon izvedbe obloge cjevovoda do nosivog sloja prometnice. Stavka obuhvaća strojno nasipanje i razastiranje, prema potrebi vlaženje ili sušenje, planiranje nasipanih slojeva debljine i nagiba prema projektu, zbijanje strojnim i ručnim nabijačima, a završni sloj prije izrade kolničke konstrukcije sabiti na modul stišljivosti Ms 40 MN/m2. Stavka obuhvaća i nabijanje slojeva po zahtjevima iz projektne dokumentacije (slojevi 30 cm) uz osiguranje propisane zbijenosti. Posebnu pozornost obratiti da se pri zatrpavanju ne ubacuju kameni ili betonski komadi kako se ne bi oštetio cjevovod. Jedinična cijena obuhvaća zatrpavanje rova te sav ostali rad, materijal i opremu potrebnu za potpuno dovršenje stavke. Obračun je po m3 ugrađenog materijala u zbijenom stanju.</t>
  </si>
  <si>
    <t>3.9</t>
  </si>
  <si>
    <t>Izrada ispune infiltracijskog sustava, kamenim materijalom 31,5-63 mm, prema detalju iz projekta. Stavka obuhvaća sav rad, opremu i materijal potreban za potpuno dovršenje stavke. Obračun po kubnom metru ugrađenog materijala. Izvedba, kontrola kakvoće i obračun prema OTU 3-02.3.4.</t>
  </si>
  <si>
    <t>3.10</t>
  </si>
  <si>
    <t>3.11</t>
  </si>
  <si>
    <t>ZEMLJANI RADOVI NA TRASI KANALIZACIJE UKUPNO</t>
  </si>
  <si>
    <t>POVRŠINSKA ODVODNJA</t>
  </si>
  <si>
    <t>4.1</t>
  </si>
  <si>
    <t>4.2</t>
  </si>
  <si>
    <t>4.3</t>
  </si>
  <si>
    <t>4.4</t>
  </si>
  <si>
    <t>POVRŠINSKA ODVODNJA UKUPNO</t>
  </si>
  <si>
    <t>5</t>
  </si>
  <si>
    <t>KANALSKI RADOVI</t>
  </si>
  <si>
    <t>5.1</t>
  </si>
  <si>
    <t>5.2</t>
  </si>
  <si>
    <t>5.3</t>
  </si>
  <si>
    <t>poklopac DN600</t>
  </si>
  <si>
    <t>poklopac 600x600 mm</t>
  </si>
  <si>
    <t>5.4</t>
  </si>
  <si>
    <t xml:space="preserve">Nabava, prijevoz i ugradnja tipskog separatora s By Passom, ukupnog protoka min Q=100 l/s. Stavka obuhvaća nabavu, prijevoz i ugradnju tipskog separatora s by passom, opremljenog penjalicama i poklopcima. Ugradnja prema uputama proizvođača. U cijenu je uključena izvedba podloge i AB ploče poklopca, nabava i prijevoz predgotovljenih elemenata i spojnih sredstava, te eventualno morta ili betona, svi prijevozi i prijenosi, rad na postavi i montaži separatora s potrebnim skelama i oplatama, izvedba priključaka s obradom sljubnica (prelazni komadi PVC/PP), ugradnja stupaljki, izvedba ležaja i okvira poklopca, uklanjanje oplata i otpada te čišćenje okoliša, te sav ostali rad, oprema i materijal koji je potreban za kompletnu izradu radova. Obračun je po kom ugrađenog separatora. </t>
  </si>
  <si>
    <t>5.5</t>
  </si>
  <si>
    <t xml:space="preserve">Nabava, prijevoz i ugradnja tipskog separatora s By Passom, ukupnog protoka min Q=130 l/s. Stavka obuhvaća nabavu, prijevoz i ugradnju tipskog separatora s by passom, opremljenog penjalicama i poklopcima. Ugradnja prema uputama proizvođača. U cijenu je uključena izvedba podloge i AB ploče poklopca, nabava i prijevoz predgotovljenih elemenata i spojnih sredstava, te eventualno morta ili betona, svi prijevozi i prijenosi, rad na postavi i montaži separatora s potrebnim skelama i oplatama, izvedba priključaka s obradom sljubnica (prelazni komadi PVC/PP), ugradnja stupaljki, izvedba ležaja i okvira poklopca, uklanjanje oplata i otpada te čišćenje okoliša, te sav ostali rad, oprema i materijal koji je potreban za kompletnu izradu radova. Obračun je po kom ugrađenog separatora. </t>
  </si>
  <si>
    <t>KANALSKI RADOVI UKUPNO</t>
  </si>
  <si>
    <t>6</t>
  </si>
  <si>
    <t>KOLNIČKA KONSTRUKCIJA</t>
  </si>
  <si>
    <t>6.1</t>
  </si>
  <si>
    <t>KOLNIČKA KONSTRUKCIJA UKUPNO</t>
  </si>
  <si>
    <t>7</t>
  </si>
  <si>
    <t>ZIDARSKI, BETONSKI, ARMIRANO-BETONSKI RADOVI</t>
  </si>
  <si>
    <t>7.1</t>
  </si>
  <si>
    <t>Betoniranje armirano betonskih temeljnih traka upojnih bunara 40/40 cm u dvostranoj oplati, betonom C25/30. Stavka obuhvaća dobavu materijala, izradu i ugradnju oplate, kasniju demontažu, čišćenje i odvoz oplate; nabavku, izradu i ručnu ugradnju armature i betona; vibriranja za vrijeme betoniranja, njegu betona.  Armatura rebrasta B500B, očišćena od hrđe, izrezana i savijena na mjeru. U jediničnoj cijeni obuhvatiti sav potreban rad, materijal, alat i mehanizacija potrebni za izvođenje, sve sa uključenim faktorom indirektnih troškova.  Obračun po m3 ugrađenog betona, m2 oplate i kg ugrađene armature.</t>
  </si>
  <si>
    <t xml:space="preserve">beton </t>
  </si>
  <si>
    <t>oplata</t>
  </si>
  <si>
    <t>c.</t>
  </si>
  <si>
    <t>armatura B500B (40kg/m3)</t>
  </si>
  <si>
    <t>kg</t>
  </si>
  <si>
    <t>7.2</t>
  </si>
  <si>
    <r>
      <t>Betoniranje armirano betonskih vertikalnih serklaža betonom C25/30 u četverostranoj oplati. Armirati sa 4</t>
    </r>
    <r>
      <rPr>
        <sz val="11"/>
        <rFont val="Calibri"/>
        <family val="2"/>
        <charset val="238"/>
      </rPr>
      <t>Ø</t>
    </r>
    <r>
      <rPr>
        <sz val="11"/>
        <rFont val="Arial Narrow"/>
        <family val="2"/>
        <charset val="238"/>
      </rPr>
      <t>10 i vilicama Ø8/20 cm, ankerirati u temelje s 4Ø8 od 60+40 cm. Stavka obuhvaća dobavu materijala, izradu i ugradnju oplate, kasniju demontažu, čišćenje i odvoz oplate; nabavku, izradu i ručnu ugradnju armature i betona; vibriranja za vrijeme betoniranja, njegu betona.  Armatura rebrasta B500B, očišćena od hrđe, izrezana i savijena na mjeru. U jediničnoj cijeni obuhvatiti sav potreban rad, materijal, alat i mehanizacija potrebni za izvođenje, sve sa uključenim faktorom indirektnih troškova.  Obračun  po m3 ugrađenog betona, m2 oplate i kg armature.</t>
    </r>
  </si>
  <si>
    <t>armatura B500B (110kg/m3)</t>
  </si>
  <si>
    <t>7.3</t>
  </si>
  <si>
    <t>Zidanje zidova upojnih bunara betonskom bloketom 20/20/40 cm, u vapneno cementnom mortu M 10. Prvi red iznad temelja se zida bez razmaka, od drugog do osmog reda zida se s horizontalnim razmacima između blokova od 10 cm, od devetog do dvanaestog reda zida se bez razmaka. Zida se u potpuno horizontalnim redovima s reškama d=1 cm, a mort se raspoređuje po cijeloj površini debljine zida. Zidanje i popratne radnje izvesti prema pravilima struke. Stavka uključuje dobavu svog potrebnog materijala, izradu skele, te transport materijala do mjesta ugradnje.  Obračun po m3 bruto izvedenog zida</t>
  </si>
  <si>
    <t>zidanje bez razmaka</t>
  </si>
  <si>
    <t>zidanje s razmakom (otvori nisu oduzeti)</t>
  </si>
  <si>
    <t>7.4</t>
  </si>
  <si>
    <t>Betoniranje armirano betonske nakapne ploče upojnih bunara 100/100/8 cm u četverostranoj oplati, betonom C25/30. Stavka obuhvaća dobavu materijala, izradu i ugradnju oplate, kasniju demontažu, čišćenje i odvoz oplate; nabavku, izradu i ručnu ugradnju armature i betona; vibriranja za vrijeme betoniranja, njegu betona.  Armatura rebrasta B500B, očišćena od hrđe, izrezana i savijena na mjeru. U jediničnoj cijeni obuhvatiti sav potreban rad, materijal, alat i mehanizacija potrebni za izvođenje, sve sa uključenim faktorom indirektnih troškova.  Obračun po m3 ugrađenog betona, m2 oplate i kg ugrađene armature.</t>
  </si>
  <si>
    <t>Betoniranje armirano betonske gornje ploče s horizontalnim serklažima upojnih bunara, betonom C25/30. AB ploču armirati mrežama Q335 u gz i Q503 u donjoj zoni, obodno "U" vilice Ø8/20 L=50+20+50 cm, serklaž šipke 4Ø12 i "U" vilice Ø8/20 L=15/20  cm.
AB ploču izvesti zajedno sa horizontalnim serklažima preko zidova, horizontalni serklaži su dimenzija 20/25 cm. Serklaže armirati s 4Ø12 i "U" vilice Ø8/20 L=15/20  cm – progustiti pri rubovima na 10 cm. 
Otvore u ploči armirati kao i seklaže s dodatnim "U" vilicama Ø8/20 L=50+20+50 cm.
Stavka obuhvaća dobavu materijala, izradu i ugradnju oplate, kasniju demontažu, čišćenje i odvoz oplate; nabavku, izradu i ručnu ugradnju armature i betona; vibriranja za vrijeme betoniranja, njegu betona.  Armatura rebrasta B500B, očišćena od hrđe, izrezana i savijena na mjeru. U jediničnoj cijeni obuhvatiti sav potreban rad, materijal, alat i mehanizacija potrebni za izvođenje, sve sa uključenim faktorom indirektnih troškova.  Obračun po m3 ugrađenog betona, m2 oplate i kg ugrađene armature.</t>
  </si>
  <si>
    <t>armatura B500B (120kg/m3)</t>
  </si>
  <si>
    <t>ZIDARSKI, BETONSKI, ARMIRANO-BETONSKI RADOVI UKUPNO</t>
  </si>
  <si>
    <t>8</t>
  </si>
  <si>
    <t>PROMETNA OPREMA I SIGNALIZACIJA</t>
  </si>
  <si>
    <t>8.1</t>
  </si>
  <si>
    <t>PROMETNI ZNAKOVI</t>
  </si>
  <si>
    <t>8.1.1</t>
  </si>
  <si>
    <t>8.1.2</t>
  </si>
  <si>
    <t>8.1.3</t>
  </si>
  <si>
    <t>8.1.4</t>
  </si>
  <si>
    <t>8.1.5</t>
  </si>
  <si>
    <t>8.1.6</t>
  </si>
  <si>
    <t>8.1.7</t>
  </si>
  <si>
    <t>8.1.8</t>
  </si>
  <si>
    <t xml:space="preserve">Nabava, prijevoz i ugradnja ploče za označavanje zavoja na cesti (K10-1)  veličine 50x50 cm. Ploče se ugrađuju prema prometnom elaboratu, a u skladu s važećim zakonskim i podzakonskim aktima iz područja cestovnog prometa te hrvatskim normama koje reguliraju to područje.  U cijenu je uključen sav rad, oprema i materijal potreban za potpuno dovršenje stavke. Obračun je po komadu ugrađene ploče. Ploča mora biti izvedena s koeficijentom retrorefleksije najmanje razreda RA2. </t>
  </si>
  <si>
    <t>8.2</t>
  </si>
  <si>
    <t>OZNAKE NA KOLNIKU</t>
  </si>
  <si>
    <t>8.2.1</t>
  </si>
  <si>
    <t>PROMETNA OPREMA I SIGNALIZACIJA UKUPNO</t>
  </si>
  <si>
    <t>SVEUKUPNO</t>
  </si>
  <si>
    <t>Iskolčenje trase i objekata</t>
  </si>
  <si>
    <t xml:space="preserve">Poklopci </t>
  </si>
  <si>
    <t>kanalizacijski/telefonski - kom</t>
  </si>
  <si>
    <t>ZEMLJANI RADOVI</t>
  </si>
  <si>
    <t xml:space="preserve">Iskop </t>
  </si>
  <si>
    <t>Nasip</t>
  </si>
  <si>
    <t>Izvedba nasipa od drobljenog kamenog materijala. Nasip se izvodi na dijelu kolnika kao donji nosivi sloj podloge kolne konstrukcije, a na dijelu izvan prometnice kao klasičan nasip. Izradi sloja na dijelu kolnika smije se pristupiti tek pošto ovlaštenici predstavnici grada primi planum donjeg sloja (posteljicu) u pogledu ravnosti i zbijenosti. Materijal za izradu ovog sloja je drobljeni kamen proizveden od zdrave, homogene i čvrste stijenske mase, a mora odgovarati važećim standardima. Kvalitetu stijenske mase treba dokazati atestima ne starijim od godinu dana. Debljina sloja ovisi o potrebnom iskopu ili potrebnom nasipavanju do razine bitumeniziranog nosivog sloja (BNS-a) određenog detaljem rubnjaka i konstrukcijom kolnika. Traženi modul zbijenosti na dijelu kolne površine površini ispitan kružnom pločom promjera 30 cm iznosi Me=80 MN/m2. Obračun po m3 izvedenog nasipa. Količina prema računskom iskazu masa.</t>
  </si>
  <si>
    <t>Posteljica</t>
  </si>
  <si>
    <t xml:space="preserve">Fino planiranje i profiliranje posteljice u usjecima i nasipima sa valjanjem. Modul zbijenosti ispitan ispitan kružnom pločom promjera 30 cm treba iznositi Me = 80 MN/m2  u cijenu uračunato zbijanje, planiranje ± 2,00 cm mjereno letvom dužine 4 m kao i ispitivanja kružnom pločom na svakih 500 m2 . Obračun po m2  isplanirane i ispitane površine. </t>
  </si>
  <si>
    <t>VI</t>
  </si>
  <si>
    <t>asfaltiranje</t>
  </si>
  <si>
    <t>Dobava i ugradba betonskih montažnih rubnjaka 10x20 cm. U cijenu uračunato: iskop temelja, ugradba montažnih betonskih parkovnih  rubnjaka, betonsko ojačanje rubnjaka sa stražnje strane, fugiranje spojnica rubnjaka i svi prijenosi. Za ugrađene rubnjake izvođač je dužan podnijeti ateste o kvaliteti. Obračun po m' ugrađenog rubnjaka</t>
  </si>
  <si>
    <t>Ulica Kadile</t>
  </si>
  <si>
    <r>
      <t>Izrada bitumeniziranog  habajućeg nosivog sloja</t>
    </r>
    <r>
      <rPr>
        <strike/>
        <sz val="10"/>
        <color rgb="FFFF0000"/>
        <rFont val="Century Gothic"/>
        <family val="2"/>
        <charset val="238"/>
      </rPr>
      <t xml:space="preserve">  </t>
    </r>
    <r>
      <rPr>
        <sz val="10"/>
        <color rgb="FF00B0F0"/>
        <rFont val="Century Gothic"/>
        <family val="2"/>
        <charset val="238"/>
      </rPr>
      <t>0-16 BNHS (AC 16 surf 50/70 AG4 M4)</t>
    </r>
    <r>
      <rPr>
        <sz val="10"/>
        <rFont val="Century Gothic"/>
        <family val="2"/>
        <charset val="238"/>
      </rPr>
      <t xml:space="preserve"> od drobljenog  kamenog materijala debljine 6cm. Materijal za izvedbu ovog sloja je drobljeni kamen proizveden od zdrave, homogene i čvrste stijenske mase, a mora odgovarati važećim standardima.(HRN B.B3.050.) ili jednakovrijedno.  Kvalitetu stijenske mase dokazati atestima ne starijim od godine dana. U pogledu kvalitete BNHS-a primjenjivati će se važeći standardi.    (HRN  U:E 9.021/8b.) ili jednakovrijedno. Sva tekuća ispitivanja vrši izvođač o svom trošku. Stavka uključuje nabavu, dopremu i ugradnju odgovarajućeg materijala. Obračun po m2 ugrađene asfaltne mase. </t>
    </r>
  </si>
  <si>
    <t xml:space="preserve"> Iskolčenje trase . Prije početka radova potrebno je iskolčiti os trase i označiti na terenu, a u tjeku radova iskolčavati pozicije tlocrtne i visinske za ugradnju svih cestovnih rubnjaka i kontrolu granica parcele prometnice. Obračun po m iskolčene osi trase ceste. </t>
  </si>
  <si>
    <t>Smokovačka ulica</t>
  </si>
  <si>
    <t>2.</t>
  </si>
  <si>
    <t>Nogostup</t>
  </si>
  <si>
    <t>Uklanjanje grmlja, šiblja i drveća do Ø 10 cm s odsijecanjem grana na dužine pogodne za prijevoz, a uklanjanjem korijena, čišćenje i uklanjanje sveg nepotrebnog materijala zaostalog nakon izvedenih radova, uključujući utovar i prijevoz na mjesto oporabe ili zbrinjavanja, na udaljenost do 10 km, uključivo s troškovima odlaganja.  Obračun je po m2 očišćene zarasle površine.</t>
  </si>
  <si>
    <t xml:space="preserve">Uklanjanje drveća i panjeva Ø 10-30 cm s odsijecanjem grana na dužine pogodne za prijevoz, čišćenje i uklanjanje sveg nepotrebnog materijala zaostalog nakon izvedenih radova, uključujući utovar i prijevoz na mjesto oporabe ili zbrinjavanja.  Obračun je po komadu uklonjenog stabla. </t>
  </si>
  <si>
    <t xml:space="preserve">Rušenje i uklanjanje betonskih i AB elemenata na području zahvata bez nanošenja štete na ostalim objektima i posjedima uz cestu - zidova, temelja, dijelova betonskih i asfaltnih kolnih prilaza uz kolnik, pješačkih mostova, sa svim troškovima utovara, prijevoza i zbrinjavanja, pronalazak deponija je obveza izvođača uz napomenu da na otoku ne postoji službeni deponij.  Obračun po m3. </t>
  </si>
  <si>
    <t xml:space="preserve">Rušenje i uklanjanje postojećih rubnjaka s utovarom i prijevozom na mjesto oporabe ili zbrinjavanja. Obračun je po m1 porušenih i ukonjenih rubnjaka. </t>
  </si>
  <si>
    <t>Ručni iskopi probnih šliceva. Rad obuhvaća rpažljivi ručni iskop probnih šliceva na mjestima koja odredi investitor radi utvrđivanja stvarnog prostornog položaja (visinski i tlocrtno) pojedinih instalacija. Kao podloga na temelju koje će se odrediti lokacija i broj poprečnih prokopa dubine cca 1.2 m i širine 0.8 m, koriste se situacije postojećih instalacija. Poprečni prokopi izvode se na mjestima priključaka poprečnih ulica i na mjestima gdje se očekuje najveća nejasnoća prostornog položaja podzemnih instalacija. Mjesto kontrolnih prokopa određuju investitor, a u skladu s mišljenjem ovlaštenih osoba iz komunalnih organizacija i Javnih poduzeća. Prilikom svakog prokopa potrebno je da, radi identifikacije pojedinih instalacija obavezno budu nazočne ovlaštene osobe iz odgovarajućih JP i komunalnih organizacija. Vrstu, položaj i kategoriju instalacija potrebno je evidentirati zapisnički . Stavkom su obuhvaćeni radovi iskopa i utovara u prijevozno sredstvo, prijevoz, istovar na deponiji (koju osigurava izvođač radova) s razastiranjem.</t>
  </si>
  <si>
    <t xml:space="preserve">Demontaža postojećeg stupa i temelja NN zračne, elektro mreže - stavka obuhvaća demontiranje postojećeg stupa NN zračne, elektro mreže na koji je montirana i javna rasvjeta, visine do 10 m, pažljivo strojno i ručno razbijanje postojećeg betonskog temelja dimenzija cca. 1,2x1,2x1,2 m, demontažu svjetiljki bez oštećenja radi ponovne ugradnje, zatrpavanje jame materijalom iz iskopa za temelj novog stupa, te utovar u prijevozno sredstvo porušenog materijala i odvoz na mjesto oporabe ili zbrinjavanja. Obračun je po kompletu. </t>
  </si>
  <si>
    <t>Izvedba zaštite postojećih NN kabela uvlačenjem u zaštitne cijevi. Zaštitne cijevi  polažu se u prethodno iskopani rov pri prolazu kabela ispod ceste, odvodnih kanala ili križanju sa drugim instalacijama. Jedinična cijena obuhvaća nabavu, prijevoz i polaganje cijevi te sav ostali rad, opremu i materijal potreban za potpuno dovršenje stavke. Obračun je po m1 položene cijevi.</t>
  </si>
  <si>
    <t xml:space="preserve">Strojni široki iskop tla (s prijevozom na trajno odlagalište) na trasi, do razine posteljice, u materijalu "B" kategorije. Stavka obuhvaća široki iskop s ručnim dotjeravanjem, utovar, odvoz na trajno odlagalište i sve troškove odlaganja pronalazak deponija je obveza izvođača uz napomenu da na otoku ne postoji službeni deponij.. Obračun po m3 iskopa, mjereno u sraslom stanju. </t>
  </si>
  <si>
    <t xml:space="preserve">Zamjena sloja slabog temeljnog tla boljim materijalom iz iskopa postojećih nosivih slojeva, zahtjeva kakvoće Sz≥100 %, Ms≥35 Mn/m2, te utovarom i prijevozom iskopanog materijala na mjesto oporabe ili zbrinjavanja. U cijeni je uključen široki strojni iskop sloja slabog tla debljine prema projektu  s utovarom i prijevozom u odlagalište, utovarom i dovozom boljeg materijala (iz iskopa postojećih nosivih slojeva) s privremenog odlagališta, te planiranje i zbijanje nasipnih slojeva u skladu , kao i troškovi pokusne dionice. Obračun u kubičnim metrima  potpuno završenog i zbijenog sloja. </t>
  </si>
  <si>
    <t>Izrada posteljice od kamenih materijala Sz≥100 %, Ms≥40 Mn/m2. Strojna izrada posteljice od kamenih materijala, usjeka ili završnog sloja nasipa, ujednačene nosivosti, s poravnanjem preostalih vrhova stijena nasipavanjem i razastiranjem izravnavajućeg sloja od čistog sitnijeg kamenog materijala, te planiranjem i zbijanjem do tražene zbijenosti.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kakvoće.Obračun po m2</t>
  </si>
  <si>
    <t xml:space="preserve">Strojni iskop rova za kanalizaciju bez razupiranja s prijevozom na privremenu gradilišnu deponiju. Zatrpavanje rova i prijevoz materijala se obračunavaju posebno. Iskop rova  u materijalu "B" kategorije, dubine do 2 m. Iskop se vrši od razine posteljice prometnice, nakon izvršenog širokog iskopa. Iskop se vrši prema nacrtima iz projekta, projektirane širine. Jedinična cijena obuhvaća iskop rova, utovar u prijevozno sredstvo, pomoćne radove (crpljenje vode) poravnanje dna, eventualno potrebnu sanaciju dna iskopa i čišćenje terena u pojasu rova. Obračun po m3 stvarno iskopanog rova u sraslom tlu. </t>
  </si>
  <si>
    <t xml:space="preserve">Strojni iskop za slivnike u materijalu kategorije "B", širine do 2 m, dubine do 2 m. Dimenzija prema odredbama projekta s poravnanjem dna.  Rad se mjeri u kubičnim metrima stvarno iskopanog materijala, mjereno u sraslom stanju, a u jediničnu cijenu uključeno je iskop, razupiranje, eventualno crpljenje oborinske i podzemne vode, vertikalni prijenos s odlaganjem iskopanog materijala, zatrpavanje temelja i utovar viška iskopa nakon zatrpavanja u prijevozno sredstvo, kao i uređenje i čišćenje terena. Obračun po m3 </t>
  </si>
  <si>
    <t xml:space="preserve">Strojni široki iskop tla (s prijevozom na trajno odlagalište) za separatore i upojne bunare, u materijalu "B" kategorije, dubine do 3 m. Stavka obuhvaća široki iskop s ručnim dotjeravanjem, utovar, odvoz na trajno odlagalište i sve troškove odlaganja. Obračun po m3 iskopa, mjereno u sraslom stanju. </t>
  </si>
  <si>
    <t xml:space="preserve">Izrada podloge separatora  od kamenih materijala Sz≥80 %, Ms≥15 Mn/m2. Strojna izrada podloge od kamenih materijala, usjeka ujednačene nosivosti, s poravnanjem preostalih vrhova stijena nasipavanjem i razastiranjem izravnavajućeg sloja od čistog sitnijeg kamenog materijala, te planiranjem i zbijanjem do tražene zbijenosti. Izrada podloge mora biti prema projektu odnosno prema uputama proizvođača separatora. Obračun je u četvornim metrima uređene i zbijene podloge. U cijeni je uključen sav rad, materijal te prijevozi, potrebni za potpuno dovršenje uređene i zbijene posteljice, uključujući i ispitivanje i kontrolu kakvoće. </t>
  </si>
  <si>
    <t xml:space="preserve">Izrada podložnog sloja od pijeska (0-8 mm) u dva sloja, debljine prvog sloja 10 cm (ispod cijevi) i drugog sloja oko cijevi do 1/3 visine cijevi. Izvedba podloge od pijeska dva sloja, na cijeloj širini dna, za polaganje kanalizacije, koja mora biti isplanirana i sabijena prema zahtjevima iz projekta. Obračun je po m3 ugrađenog pijeska podloge projektiranih dimenzija, a u cijeni je uključena izrada posteljice s eventualnim mjestimičnim sanacijama dna iskopa; nabava pijeska za podložni sloj i ostalog materijala (podlošci, jahači ili drugi umeci), utovar, svi prijevozi i prijenosi, istovar, ugradnja u jednom ili dva sloja, rad među razupiračima, razastiranje i nabijanje na projektirane nagibe i mjere kao i sav pomoćni pribor, materijal i rad koji se koristi za osiguranje položaja cijevi.  </t>
  </si>
  <si>
    <t>Izrada ispune infiltracijskog sustava, debljine 20 cm, od pijeska 0-4 mm, prema detaljima i zahtjevima iz projekta. Stavka obuhvaća sav rad, opremu i materijal potreban za potpuno dovršenje stavke. Obračun po kubnom metru ugrađenog materijala.</t>
  </si>
  <si>
    <t xml:space="preserve">Oblaganje upojne građevine kamenim materijalom 100-300 mm odabranim iz materijala iskopa. Ugradnja sloja krupnijeg kamenog materijala zahtjevane kakvoće  prema detaljima i zahtjevima iz projekta, debljine prema projektu. U cijeni je uključena nabava, prijevoz i prijenos kamenog materijala i kamene ispune, privremeno sladištenje, rad na ugradnji i zbijanju, te čišćenje i uređenje okoliša. Obračun je prema m3 ugrađenog sloja prema projektu. </t>
  </si>
  <si>
    <t xml:space="preserve">Ugradnja slivnika od PEHD orebrenih cijevi Ø500x2000 mm, nosivosti rešetke 400 kN. Izrada slivnika od predgotovljenih (montažnih) elemenata u vodonepropusnoj izvedbi na uredno izvedenu podlogu C12/15, u betonskoj oblozi od betona C16/20 i ispunom dna od betona C16/20, u svemu prema detalju iz projekta.  Obračun je po komadu izvedenog slivnika, a u cijeni je uključena izvedba podloge, temelja, obloge, nabava predgotovljenih elemenata i spojnih sredstava i cijevi, te eventualno morta ili betona, svi prijevozi i prijenosi, rad na postavljanju i montaži slivnika s potrebnim skelama i oplatama, izvedba priključaka s obradom sljubnica, nabava i ugradnja slivne rešetke, uklanjanje oplata, skela i otpada te čišćenje okoliša, kao i sav ostali potreban rad, oprema i materijal potrebni za izradu slivnika prema projektu.  </t>
  </si>
  <si>
    <t xml:space="preserve">Zatrpavanje rova izvedenog slivnika. Zatrpavanje izvedenog slivnika materijalom za izradu tampona, pažljivo nabijanje u slojevima do potrebne zbijenosti na nivou planuma posteljice. Obračunava se po m3 ugrađenog materijala. U cijenu je uključena nabava i prijevoz materijala te oprezno zbijanje, ručno ili laganim sredstvima za sabijanje tla, kao i svi prijevozi, oprema, rad na izradi ispune i sve ostalo što je potrebno za potpuno dovršenje rada. </t>
  </si>
  <si>
    <t xml:space="preserve">Kanal za linijsku odvodnju od polimer betona sa rešetkom od lijevanog željeza, razreda opterećenja D 400 (HRN EN 1433) ili jednakovrijedno, nominalne širine 200 mm. Stavkom je obuhvaćena nabava i ugradnja linijskog kanala, betonske podloge i obloge, revizijskih i sabirnih elemenata, pvc cijevi i koljena za spoj na slivnik te svi radovi s priborom za montažu do potpune funkcionalnosti, uključivo i nepropusni spoj na okno slivnika. Rubovi kanala ojačani su kutnikom od pocinčanog čelika debljine 4mm koji služi kao dosjed za polaganje pokrovne rešetke. Gornji rub  rešetke se izvodi u razini 2-5 mm ispod kote gotove završne okolne površine. Obračun po m1. </t>
  </si>
  <si>
    <t>Nabava, prijevoz i ugradnja kanalizacijskih cijevi od plastičnih materijala, tjemene čvrstoće min SN 8 ili ekvivalentno, DN 315 mm. CIjevi u svemu moraju odgovarati jednoj od normi:
- HRN EN 1401-1 (PVC-U) ili jednakovrijedno,
- HRN EN 12666-1 (PEHD)  ili jednakovrijedno,, 
- HRN EN 13476-1 i HRN EN 13476-2 ili HRN EN 13476-3 (PVC-U, PP, PE)  ili jednakovrijedno,,
- HRN EN ISO 23856 (GRP) ili jednakovrijedno, 
- HRN EN 14758-1 (PP-MD) ili jednakovrijedno,
- HRN EN 1852-1 (PP) ili jednakovrijedno.
Polaganje kanalizacijskih vodonepropusnih cijevi na pripremljenu podlogu u projektiranom nagibu sa spajanjem prema detaljima iz projekta ili uputama proizvođača. Obračun je u m1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i slivnike da se postigne vodonepropusnost. Ispitivanje vodonepropusnosti sustava obračunato je posebnom stavkom.</t>
  </si>
  <si>
    <t>Izrada nosivog sloja kolnika (Ms≥100 MN/m2) od drobljenog kamenog materijala, najvećeg zrna 63 mm, debljine min 40 cm.  U cijenu je uključena dobava materijala, utovar, prijevoz, i ugradnja (strojno razastiranje, planiranje i zbijanje do traženog modula stišljivosti ili stupnja zbijenosti) na uređenu i preuzetu podlogu. Obračun je po m3 ugrađenog materijala u zbijenom stanju.</t>
  </si>
  <si>
    <t xml:space="preserve">Ugradnja rubnjaka (na podlozi od betona klase C 16/20) od predgotovljenih betonskih elemenata klase C 40/50, dimenzija 18/24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t>
  </si>
  <si>
    <t xml:space="preserve">Ugradnja rubnjaka (na podlozi od betona klase C 16/20) od predgotovljenih betonskih elemenata klase C 30/37, dimenzija 8/20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t>
  </si>
  <si>
    <t xml:space="preserve">Izrada temelja stupa od betona klase C 16/20 s iskopom u materijalu "C" kategorije, oblika krnje piramide čije su stranice donjeg kvadrata 30 cm, gornjeg 20 cm, a visine 50 cm.  Stavka obuhvaća iskop za temelje; dobavu, ugradbu i njegu betona; dobavu i ugradbu ankera i podložnih pločica za pričvršćenje stupa; zatrpavanje temelja; utovar viška materijala u prijevozno sredstvo i prijevoz do odlagališta, odnosno sav rad, opremu i materijal potreban za potpuno dovršenje stavke.  Obračun je po komadu izvedenih temelja. </t>
  </si>
  <si>
    <t xml:space="preserve">Nabava, prijevoz i postavljanje stupova od FeZn cijevi, Ø 60,3 mm. Stupovi se postavljaju u skladu s projektom prometne opreme i signalizacije, važećim Pravilnikom o prometnim znakovima, opremi i signalizaciji na cestama i važećim hrvatskim normama koje reguliraju to područje. U cijeni je uključena dobava i postava stupova prema projektu, svi prijevozi i prijenosi sa skladištenjem te sav rad i materijal za ugradnju po uvjetima iz projekta. Obračun je po kom ugrađenih stupova.  </t>
  </si>
  <si>
    <t>Postavljanje prometnog znaka A20 s retroreflektirajućom folijom koeficijenta retrorefleksije razreda RA2, debljine lima 2 mm, 90x90x90 cm. Prometni znakovi postavljaju se prema prometnom elaboratu, a u skladu s važećim zakonskim i podzakonskim aktima iz područja cestovnog prometa te hrvatskim normama.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t>
  </si>
  <si>
    <t xml:space="preserve">Postavljanje prometnog znaka B01 s retroreflektirajućom folijom koeficijenta retrorefleksije razreda RA2, debljine lima 2 mm, 90x90x90 cm. Prometni znakovi postavljaju se prema prometnom elaboratu, a u skladu s važećim zakonskim i podzakonskim aktima iz područja cestovnog prometa te hrvatskim normama.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t>
  </si>
  <si>
    <t>Postavljanje prometnog znaka B02 s retroreflektirajućom folijom koeficijenta retrorefleksije razreda RA2, debljine lima 2 mm, Ø 60 cm. Prometni znakovi postavljaju se prema prometnom elaboratu, a u skladu s važećim zakonskim i podzakonskim aktima iz područja cestovnog prometa te hrvatskim normama.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t>
  </si>
  <si>
    <t xml:space="preserve">Postavljanje prometnog znaka B30 s retroreflektirajućom folijom koeficijenta retrorefleksije razreda RA2, debljine lima 2 mm, Ø 60 cm. Prometni znakovi postavljaju se prema prometnom elaboratu, a u skladu s važećim zakonskim i podzakonskim aktima iz područja cestovnog prometa te hrvatskim normama.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t>
  </si>
  <si>
    <t xml:space="preserve">Postavljanje prometnog znaka C02 s retroreflektirajućom folijom koeficijenta retrorefleksije razreda RA2, debljine lima 2 mm, 60x60 cm. Prometni znakovi postavljaju se prema prometnom elaboratu, a u skladu s važećim zakonskim i podzakonskim aktima iz područja cestovnog prometa te hrvatskim normama.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t>
  </si>
  <si>
    <t xml:space="preserve">Izrada razdjelne crte bijele boje pune, s retroreflektivnim zrncima klase II, širine 10 cm. Oznake na kolniku izvode se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m1 izvedenih oznaka. </t>
  </si>
  <si>
    <t xml:space="preserve">Izrada razdjelne crte bijele boje isprekidane, punog/praznog polja 3/3 m, s retroreflektivnim zrncima klase II, širine 10 cm. Oznake na kolniku izvode se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m1 izvedenih oznaka. </t>
  </si>
  <si>
    <t xml:space="preserve">Izrada pune crte za zaustavljanje (H14) bijele boje s retroreflektivnim zrncima klase II, širine 50 cm. Oznake na kolniku izvode se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m1 izvedenih oznaka. </t>
  </si>
  <si>
    <t xml:space="preserve">Izrada isprekidane crte za zaustavljanje (H15) bijele boje s retroreflektivnim zrncima klase II, širine 50 cm. Oznake na kolniku izvode se prema prometnom elaboratu, a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m1 izvedenih oznaka. </t>
  </si>
  <si>
    <t xml:space="preserve">Izrada pješačkog prijelaza (H19) bijele boje s retroreflektivnim zrncima klase II, širine 3,0 m, širine trake, puno/prazno polje 0,5/0,5 m. Oznake na kolniku izvode se u skladu s važećim zakonskim i podzakonskim aktima iz područja cestovnog prometa te hrvatskim normama (HRN 1436) ili jednakovrijedno. U cijenu ulazi sav rad, materijal prijevoz i sve ostalo što je potrebno za potpuni dovršetak posla uključujući potrebna ispitivanja kakvoće materijala i rada. Obračun je po m2 izvedenih oznaka. </t>
  </si>
  <si>
    <t xml:space="preserve">Dobava, doprema i ugradba kanalskih poklopaca sa ventilacijskim otvorima, klase D400. Kanalski poklopac od sivog ili nodularnog lijeva (ductile), zaštićen bojom otpornom na temperaturu i koroziju na bazi vode. Poklopac se sastoji od ugradbenog okvira s okruglim poklopcem, svjetlog otvora minimalnog promjera 600 mm, nosivosti 400 KN. Okvir poklopca izrađen je tako da se prilikom ugradnje prekriva završnim slojem asfalta, betona te je vidljiv samo poklopac. Ležište poklopca na okvir mora biti izrađeno od umjetne mase (elastomera) tako da poklopac naliježe na okvir, bez mogućnosti pomaka i lupanja. Poklopac je opremljen šarkama, otvara se do kuta od 110 stupnjeva, pri zatvaranju blokira se pri kutu od 90 stupnjeva. Poklopac mora zadovoljiti Hrvatsku normu HR EN 124 ili jednakovrijedan ,  klase D400. Automatsko zaključavanje pomoću šarke čime se onemogućuje otvaranje, tj. izlijetanje poklopca. Za navedene poklopce odabrani ponuditelj je dužan dostaviti važeći certifikat o stalnosti svojstava od ovlaštene kuće te priložiti kataloške listove i nacrt ponuđenog poklopca iz kojeg je vidljivo da su zadovoljene sve tehničke karakteristike iz troškovničkog opisa. Poklopce treba ugraditi točno prema planiranoj geometriji prometnice. U cijenu uključiti sav potreban rad i materijal kod ugradnje okvira poklopca. Obračun po komadu ugrađenog poklopca. </t>
  </si>
  <si>
    <t xml:space="preserve">Ugradnja montažnih revizijskih okana od plastičnih materijala, visine 1,6-2,1 m, DN 800 mm. Jedinična cijena obuhvaća nabavu, prijevoz, privremeno odlaganje na gradilištu, raznošenje duž rova, spuštanje u rov  i ugradnju montažnih revizijskih okana prema EN 13598-2 ili jednakovrijedno, izvedbu podloge i AB ploče poklopca, nabavu i prijevoz predgotovljenih elemenata i spojnih sredstava, te eventualno morta ili betona, sve prijevoze i prijenose, rad na postavi i montaži okna s potrebnim skelama i oplatama, izvedbu kinete i priključaka s obradom sljubnica, ugradnju stupaljki, izvedba ležaja i okvira poklopca, uklanjanje oplata i otpada te čišćenje okoliša, sve prema uputama proizvođača. Okna mogu biti prolazna i kaskadna. Obračun je po komadu uredno izvedenog okna. </t>
  </si>
  <si>
    <r>
      <t>Uklanjanje asfaltnih slojeva debljine do 10 cm. Stavka obuhvaća kompletno uklanjanje odgovarajućim tehnološkim postupkom svih postojećih asfaltnih slojeva iz kolničke konstrukcije, utovar i odvoz uklonjenog asfaltnog sloja te stalno odlaganje na za to predviđeno odlagalište uključujući troškove odlaganja i pronalaženja odlagališta. Rušenje  obavljati posebno pažljivo da se nebi oštetile pojedine instalacija, reviziona okna, ventili, zasunske komore, hidranti, DEKK zdenci i pojedine plitke instalacije. Stavkom je predviđeno 10% ručnog i 80% strojnog iskopa</t>
    </r>
    <r>
      <rPr>
        <sz val="11"/>
        <rFont val="Arial Narrow"/>
        <family val="2"/>
        <charset val="238"/>
      </rPr>
      <t xml:space="preserve">. Obračun je po m3 stvarno uklonjenih asfaltnih slojeva kolničke konstrukcije.  </t>
    </r>
  </si>
  <si>
    <t>Ukupno (euro)</t>
  </si>
  <si>
    <t>CIJENA (euro)</t>
  </si>
  <si>
    <t xml:space="preserve">IZNOS (euro) </t>
  </si>
  <si>
    <t>s prijevozom na trajno odlagalište uz napomenu da na otoku ne postoji službeni deponij.</t>
  </si>
  <si>
    <t>Iskop za temelje, betoniranje temelja i ugradnja stupa NN mreže - stavka obuhvaća iskop za temelje u materijalu ˝C˝ kategorije (1,2x1,2x1,2 m), betoniranje temelja betonom klase C30/37 (1,2x1,2x1,2 m), nabavu, prijevoz i ugradnju tipskog HEP stupa NN mreže, visine 12 m, montažu demontirane svjetiljke, izmještanje kablova NN elektro vodova sa postojećih na nove stupove (na udaljenost od cca.1,5 m), te izvedbu prespoja instalacije u ključivo i prespoja podzemnog kabela.  Obračun je po komadu.</t>
  </si>
  <si>
    <t xml:space="preserve">Poprečni cijevni priključci za spoj slivnika/kanalica na kanalizaciju od PVC (polivinil klorid) SN 4, DN 200 mm. Poprečni cijevni priključci postavljaju se u nagibu kako je određeno projektom. Obračunavaju se po m1 izvedenog spoja, uključivo iskop rova, nabavu, prijevoz i ugradnju cijevi, nabavu prijevoz i ugradnju obloge od betona C16/20, izvedbu vodonepropusnog spoja na okno, zatrpavanje cijevi, odvoz viška materijala na odlagalište te sav ostali pomoćni materijal potreban za potpuno dovršenje stavke. U cijenu je uključeno ispitivanje vodonepropusnosti. </t>
  </si>
  <si>
    <t>asfaltiranje oko slivnika  habajućim nosivim  slojem 0-16 BNHS (AC 16 surf 50/70 AG4 M4) od drobljenog  kamenog materijala debljine 6cm</t>
  </si>
  <si>
    <t>asfaltiranje prekopa habajućim nosivim  slojem 0-16 BNHS (AC 16 surf 50/70 AG4 M4) od drobljenog  kamenog materijala debljine 6cm</t>
  </si>
  <si>
    <t>Ugradnja rebrastih PEHD  kanalizacijskih cijevi SN=8 kN/m2, Φ 160 . Jediničnom cijenom uključena je nabava,doprema  i ugradnja  cijevi,  na gradilište s istovarom uz kanalizacijski rov, privremeno odlagalište ili skladištenje, razvoz duž trase, spuštanje u rov i ugradnja. U jediničnoj cijeni uračunat je sav rad, dodatni materijal i pribor potreban za potpunu propisnu ugradnju i spajanje cijevi, uključujući i spoj s revizionim oknima. Stavkom su obračunati fazonski komadi, brtvila, obrada spojeva i sve ostalo potrebno za potrebno dovršenje rada, uključivo i kontrolu nepropusnosti. Obračun po m' ugrađene cijevi.</t>
  </si>
  <si>
    <t xml:space="preserve">Izrada bitumeniziranog  habajućeg nosivog sloja ,0-16 BNHS(AC 16 surf 50/70 AG4 M4)od drobljenog  kamenog materijala debljine 6cm. Materijal za izvedbu ovog sloja je drobljeni kamen proizveden od zdrave, homogene i čvrste stijenske mase, a mora odgovarati važećim standardima.(HRN B.B3.050.).     Kvalitetu stijenske mase dokazati atestima ne starijim od godine dana. U pogledu kvalitete BNHS-a primjenjivati će se važeći standardi.    (HRN  U:E 9.021/8b.) Sva tekuća ispitivanja vrši izvođač o svom trošku. Stavka uključuje nabavu, dopremu i ugradnju odgovarajućeg materijala. Obračun po m2 ugrađene asfaltne mase. </t>
  </si>
  <si>
    <r>
      <t xml:space="preserve">                                                        m</t>
    </r>
    <r>
      <rPr>
        <vertAlign val="superscript"/>
        <sz val="10"/>
        <color theme="1"/>
        <rFont val="Century Gothic"/>
        <family val="2"/>
        <charset val="238"/>
      </rPr>
      <t>2</t>
    </r>
  </si>
  <si>
    <t>Izrada završnog trošivog sloja po sistemu sitnozrnatog asfalt- betona AB 0/11 (AC 11 surf  BIT 50/70 AG4 M4)na mjestu sanacije prekopa gdje je već pripremljena  betonska podloga kanala, debljine sloja 4 cm. Za ovaj sustav treba  primijeniti prirodni ili drobljeni pijesak i kameno brašno dolomitnog porijekla. Kvalitetu stijenske mase dokazati atestima ne starijim od  godine dana. U pogledu kvalitete AB 0/11  primjenjivati će se važeći  standardi. (HRN U:E 9.021/8b.) Sva tekuća ispitivanja vrši izvođač o svom trošku. Stavka uključuje nabavu, dopremu i ugradnju odgovarajućeg materijala.     Obračun po m2 ugrađene asfaltne mase.</t>
  </si>
  <si>
    <t>Izrada habajućeg sloja (srednje prometno opterećenje), (AC 11 surf 50/70 AG4 M4)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ili jednakovrijedno  i tehničkim svojstvima i zahtjevima za građevne proizvode za proizvodnju asfaltnih mješavina i za asfaltne slojeve kolnika.</t>
  </si>
  <si>
    <t xml:space="preserve">Izrada bitumeniziranog  habajućeg nosivog sloja  0-16 BNHS ( AC 16 surf 50/70 AG4 M4) od drobljenog  kamenog materijala debljine 6cm. Materijal za izvedbu ovog sloja je drobljeni kamen proizveden od zdrave, homogene i čvrste stijenske mase, a mora odgovarati važećim standardima.(HRN B.B3.050.).     Kvalitetu stijenske mase dokazati atestima ne starijim od godine dana. U pogledu kvalitete BNHS-a primjenjivati će se važeći standardi.    (HRN  U:E 9.021/8b.) ili jednakovrijedno Sva tekuća ispitivanja vrši izvođač o svom trošku. Stavka uključuje nabavu, dopremu i ugradnju odgovarajućeg materijala. Obračun po m2 ugrađene asfaltne mase. </t>
  </si>
  <si>
    <t xml:space="preserve">Izrada bitumeniziranog  habajućeg nosivog sloja  0-16 BNHS (AC 16 surf 50/70 AG4 M4) od drobljenog  kamenog materijala debljine 6cm. Materijal za izvedbu ovog sloja je drobljeni kamen proizveden od zdrave, homogene i čvrste stijenske mase, a mora odgovarati važećim standardima.(HRN B.B3.050.) ili jednakovrijedno.  Kvalitetu stijenske mase dokazati atestima ne starijim od godine dana. U pogledu kvalitete BNHS-a primjenjivati će se važeći standardi.    (HRN  U:E 9.021/8b.) ili jednakovrijedno. Sva tekuća ispitivanja vrši izvođač o svom trošku. Stavka uključuje nabavu, dopremu i ugradnju odgovarajućeg materijala. Obračun po m2 ugrađene asfaltne mase. </t>
  </si>
  <si>
    <t>6.2.</t>
  </si>
  <si>
    <t>6.3.</t>
  </si>
  <si>
    <t>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</si>
</sst>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 #,##0.00\ &quot;kn&quot;_-;\-* #,##0.00\ &quot;kn&quot;_-;_-* &quot;-&quot;??\ &quot;kn&quot;_-;_-@_-"/>
    <numFmt numFmtId="43" formatCode="_-* #,##0.00\ _k_n_-;\-* #,##0.00\ _k_n_-;_-* &quot;-&quot;??\ _k_n_-;_-@_-"/>
    <numFmt numFmtId="164" formatCode="_-* #,##0.00_-;\-* #,##0.00_-;_-* &quot;-&quot;??_-;_-@_-"/>
    <numFmt numFmtId="165" formatCode="_(&quot;$&quot;* #,##0.00_);_(&quot;$&quot;* \(#,##0.00\);_(&quot;$&quot;* &quot;-&quot;??_);_(@_)"/>
    <numFmt numFmtId="166" formatCode="_-&quot;kn&quot;\ * #,##0.00_-;\-&quot;kn&quot;\ * #,##0.00_-;_-&quot;kn&quot;\ * &quot;-&quot;??_-;_-@_-"/>
    <numFmt numFmtId="167" formatCode="_-* #,##0\ &quot;DM&quot;_-;\-* #,##0\ &quot;DM&quot;_-;_-* &quot;-&quot;\ &quot;DM&quot;_-;_-@_-"/>
    <numFmt numFmtId="168" formatCode="_-* #,##0.00\ &quot;DM&quot;_-;\-* #,##0.00\ &quot;DM&quot;_-;_-* &quot;-&quot;??\ &quot;DM&quot;_-;_-@_-"/>
    <numFmt numFmtId="169" formatCode="_-* #,##0.00\ &quot;Sk&quot;_-;\-* #,##0.00\ &quot;Sk&quot;_-;_-* &quot;-&quot;??\ &quot;Sk&quot;_-;_-@_-"/>
    <numFmt numFmtId="170" formatCode="_-* #,##0.00\ &quot;Kčs&quot;_-;\-* #,##0.00\ &quot;Kčs&quot;_-;_-* &quot;-&quot;??\ &quot;Kčs&quot;_-;_-@_-"/>
    <numFmt numFmtId="171" formatCode="[$-F800]dddd\,\ mmmm\ dd\,\ yyyy"/>
    <numFmt numFmtId="172" formatCode="#,##0.00_ ;\-#,##0.00\ "/>
    <numFmt numFmtId="173" formatCode="_-* #,##0.00\ [$€-1]_-;\-* #,##0.00\ [$€-1]_-;_-* &quot;-&quot;??\ [$€-1]_-;_-@_-"/>
    <numFmt numFmtId="174" formatCode="_-* #,##0.00\ [$kn-41A]_-;\-* #,##0.00\ [$kn-41A]_-;_-* &quot;-&quot;??\ [$kn-41A]_-;_-@_-"/>
    <numFmt numFmtId="175" formatCode="0.0"/>
    <numFmt numFmtId="176" formatCode="#,##0.00\ [$€-1]"/>
    <numFmt numFmtId="177" formatCode="#,##0.00\ [$€-1];\-#,##0.00\ [$€-1]"/>
  </numFmts>
  <fonts count="4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CE"/>
      <charset val="238"/>
    </font>
    <font>
      <sz val="11"/>
      <name val="Times New Roman CE"/>
    </font>
    <font>
      <sz val="10"/>
      <name val="Times New Roman CE"/>
      <family val="1"/>
      <charset val="238"/>
    </font>
    <font>
      <sz val="10"/>
      <name val="MS Sans"/>
    </font>
    <font>
      <u/>
      <sz val="10"/>
      <color indexed="12"/>
      <name val="Arial"/>
      <family val="2"/>
      <charset val="238"/>
    </font>
    <font>
      <sz val="10"/>
      <color indexed="10"/>
      <name val="Century Gothic"/>
      <family val="2"/>
      <charset val="238"/>
    </font>
    <font>
      <sz val="10"/>
      <name val="Century Gothic"/>
      <family val="2"/>
      <charset val="238"/>
    </font>
    <font>
      <sz val="9"/>
      <name val="Century Gothic"/>
      <family val="2"/>
      <charset val="238"/>
    </font>
    <font>
      <b/>
      <sz val="10"/>
      <name val="Century Gothic"/>
      <family val="2"/>
      <charset val="238"/>
    </font>
    <font>
      <vertAlign val="superscript"/>
      <sz val="10"/>
      <name val="Century Gothic"/>
      <family val="2"/>
      <charset val="238"/>
    </font>
    <font>
      <i/>
      <sz val="10"/>
      <name val="Century Gothic"/>
      <family val="2"/>
      <charset val="238"/>
    </font>
    <font>
      <sz val="10"/>
      <color indexed="16"/>
      <name val="Century Gothic"/>
      <family val="2"/>
      <charset val="238"/>
    </font>
    <font>
      <b/>
      <sz val="10"/>
      <color indexed="12"/>
      <name val="Century Gothic"/>
      <family val="2"/>
      <charset val="238"/>
    </font>
    <font>
      <b/>
      <sz val="10"/>
      <color indexed="16"/>
      <name val="Century Gothic"/>
      <family val="2"/>
      <charset val="238"/>
    </font>
    <font>
      <sz val="10"/>
      <name val="Arial"/>
      <family val="2"/>
      <charset val="238"/>
    </font>
    <font>
      <u/>
      <sz val="10"/>
      <color indexed="12"/>
      <name val="Arial"/>
      <family val="2"/>
      <charset val="238"/>
    </font>
    <font>
      <b/>
      <u/>
      <sz val="10"/>
      <color indexed="12"/>
      <name val="Arial"/>
      <family val="2"/>
      <charset val="238"/>
    </font>
    <font>
      <sz val="10"/>
      <color rgb="FFFF0000"/>
      <name val="Century Gothic"/>
      <family val="2"/>
      <charset val="238"/>
    </font>
    <font>
      <sz val="10"/>
      <color theme="1"/>
      <name val="Arial"/>
      <family val="2"/>
      <charset val="238"/>
    </font>
    <font>
      <b/>
      <sz val="10"/>
      <name val="Arial"/>
      <family val="2"/>
    </font>
    <font>
      <b/>
      <sz val="10"/>
      <name val="Arial"/>
      <family val="2"/>
      <charset val="238"/>
    </font>
    <font>
      <sz val="12"/>
      <name val="Arial CE"/>
      <charset val="238"/>
    </font>
    <font>
      <sz val="10"/>
      <name val="Helv"/>
    </font>
    <font>
      <sz val="10"/>
      <color theme="1"/>
      <name val="Calibri"/>
      <family val="2"/>
      <charset val="238"/>
      <scheme val="minor"/>
    </font>
    <font>
      <b/>
      <sz val="10"/>
      <color theme="1"/>
      <name val="Calibri"/>
      <family val="2"/>
      <charset val="238"/>
      <scheme val="minor"/>
    </font>
    <font>
      <sz val="10"/>
      <color theme="1"/>
      <name val="Century Gothic"/>
      <family val="2"/>
      <charset val="238"/>
    </font>
    <font>
      <sz val="10"/>
      <color rgb="FFFF0000"/>
      <name val="Calibri"/>
      <family val="2"/>
      <charset val="238"/>
      <scheme val="minor"/>
    </font>
    <font>
      <sz val="10"/>
      <color rgb="FF0070C0"/>
      <name val="Century Gothic"/>
      <family val="2"/>
      <charset val="238"/>
    </font>
    <font>
      <strike/>
      <sz val="10"/>
      <color rgb="FFFF0000"/>
      <name val="Century Gothic"/>
      <family val="2"/>
      <charset val="238"/>
    </font>
    <font>
      <sz val="10"/>
      <color rgb="FF00B0F0"/>
      <name val="Century Gothic"/>
      <family val="2"/>
      <charset val="238"/>
    </font>
    <font>
      <i/>
      <sz val="10"/>
      <color theme="1"/>
      <name val="Century Gothic"/>
      <family val="2"/>
      <charset val="238"/>
    </font>
    <font>
      <sz val="10"/>
      <name val="Arial CE"/>
    </font>
    <font>
      <sz val="10"/>
      <name val="Arial"/>
      <charset val="238"/>
    </font>
    <font>
      <b/>
      <sz val="11"/>
      <color theme="0"/>
      <name val="Arial Narrow"/>
      <family val="2"/>
      <charset val="238"/>
    </font>
    <font>
      <b/>
      <sz val="11"/>
      <name val="Arial Narrow"/>
      <family val="2"/>
      <charset val="238"/>
    </font>
    <font>
      <sz val="11"/>
      <name val="Arial Narrow"/>
      <family val="2"/>
      <charset val="238"/>
    </font>
    <font>
      <sz val="11"/>
      <name val="Calibri"/>
      <family val="2"/>
      <charset val="238"/>
    </font>
    <font>
      <sz val="11"/>
      <color theme="1"/>
      <name val="Arial Narrow"/>
      <family val="2"/>
      <charset val="238"/>
    </font>
    <font>
      <vertAlign val="superscript"/>
      <sz val="10"/>
      <color theme="1"/>
      <name val="Century Gothic"/>
      <family val="2"/>
      <charset val="238"/>
    </font>
  </fonts>
  <fills count="8">
    <fill>
      <patternFill patternType="none"/>
    </fill>
    <fill>
      <patternFill patternType="gray125"/>
    </fill>
    <fill>
      <patternFill patternType="solid">
        <fgColor theme="0"/>
        <bgColor indexed="64"/>
      </patternFill>
    </fill>
    <fill>
      <patternFill patternType="gray0625"/>
    </fill>
    <fill>
      <patternFill patternType="solid">
        <fgColor indexed="22"/>
        <bgColor indexed="64"/>
      </patternFill>
    </fill>
    <fill>
      <patternFill patternType="solid">
        <fgColor theme="1"/>
        <bgColor indexed="64"/>
      </patternFill>
    </fill>
    <fill>
      <patternFill patternType="solid">
        <fgColor rgb="FFFFC2C2"/>
        <bgColor indexed="64"/>
      </patternFill>
    </fill>
    <fill>
      <patternFill patternType="solid">
        <fgColor rgb="FFC2FFC2"/>
        <bgColor indexed="64"/>
      </patternFill>
    </fill>
  </fills>
  <borders count="34">
    <border>
      <left/>
      <right/>
      <top/>
      <bottom/>
      <diagonal/>
    </border>
    <border>
      <left/>
      <right/>
      <top style="hair">
        <color indexed="64"/>
      </top>
      <bottom style="hair">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style="thick">
        <color auto="1"/>
      </right>
      <top style="thick">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style="thick">
        <color auto="1"/>
      </bottom>
      <diagonal/>
    </border>
    <border>
      <left style="medium">
        <color indexed="64"/>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35">
    <xf numFmtId="171" fontId="0" fillId="0" borderId="0"/>
    <xf numFmtId="164" fontId="21" fillId="0" borderId="0" applyFont="0" applyFill="0" applyBorder="0" applyAlignment="0" applyProtection="0"/>
    <xf numFmtId="164" fontId="21" fillId="0" borderId="0" applyFont="0" applyFill="0" applyBorder="0" applyAlignment="0" applyProtection="0"/>
    <xf numFmtId="171" fontId="11" fillId="0" borderId="0" applyNumberFormat="0" applyFill="0" applyBorder="0" applyAlignment="0" applyProtection="0">
      <alignment vertical="top"/>
      <protection locked="0"/>
    </xf>
    <xf numFmtId="171" fontId="22" fillId="0" borderId="0" applyNumberFormat="0" applyFill="0" applyBorder="0" applyAlignment="0" applyProtection="0">
      <alignment vertical="top"/>
      <protection locked="0"/>
    </xf>
    <xf numFmtId="165" fontId="6" fillId="0" borderId="0" applyFont="0" applyFill="0" applyBorder="0" applyAlignment="0" applyProtection="0"/>
    <xf numFmtId="170" fontId="8" fillId="0" borderId="0" applyFont="0" applyFill="0" applyBorder="0" applyAlignment="0" applyProtection="0"/>
    <xf numFmtId="169" fontId="7" fillId="0" borderId="0" applyFont="0" applyFill="0" applyBorder="0" applyAlignment="0" applyProtection="0"/>
    <xf numFmtId="171" fontId="21" fillId="0" borderId="0"/>
    <xf numFmtId="171" fontId="8" fillId="0" borderId="0"/>
    <xf numFmtId="171" fontId="9" fillId="0" borderId="0"/>
    <xf numFmtId="171" fontId="10" fillId="0" borderId="0"/>
    <xf numFmtId="167" fontId="6" fillId="0" borderId="0" applyFont="0" applyFill="0" applyBorder="0" applyAlignment="0" applyProtection="0"/>
    <xf numFmtId="168" fontId="6" fillId="0" borderId="0" applyFont="0" applyFill="0" applyBorder="0" applyAlignment="0" applyProtection="0"/>
    <xf numFmtId="171" fontId="5" fillId="0" borderId="0"/>
    <xf numFmtId="171" fontId="5" fillId="0" borderId="0"/>
    <xf numFmtId="171"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1" fontId="11" fillId="0" borderId="0" applyNumberFormat="0" applyFill="0" applyBorder="0" applyAlignment="0" applyProtection="0">
      <alignment vertical="top"/>
      <protection locked="0"/>
    </xf>
    <xf numFmtId="0" fontId="4" fillId="0" borderId="0"/>
    <xf numFmtId="0" fontId="5" fillId="0" borderId="0"/>
    <xf numFmtId="0" fontId="26" fillId="3" borderId="1">
      <alignment vertical="top"/>
    </xf>
    <xf numFmtId="0" fontId="28" fillId="0" borderId="0"/>
    <xf numFmtId="0" fontId="25" fillId="0" borderId="0"/>
    <xf numFmtId="0" fontId="3" fillId="0" borderId="0"/>
    <xf numFmtId="9" fontId="5" fillId="0" borderId="0" applyFont="0" applyFill="0" applyBorder="0" applyAlignment="0" applyProtection="0"/>
    <xf numFmtId="0" fontId="29" fillId="0" borderId="0"/>
    <xf numFmtId="172" fontId="27" fillId="4" borderId="1">
      <alignment vertical="center"/>
    </xf>
    <xf numFmtId="43" fontId="5" fillId="0" borderId="0" applyFont="0" applyFill="0" applyBorder="0" applyAlignment="0" applyProtection="0"/>
    <xf numFmtId="0" fontId="2" fillId="0" borderId="0"/>
    <xf numFmtId="171" fontId="38" fillId="0" borderId="0"/>
    <xf numFmtId="0" fontId="1" fillId="0" borderId="0"/>
    <xf numFmtId="44" fontId="39" fillId="0" borderId="0" applyFont="0" applyFill="0" applyBorder="0" applyAlignment="0" applyProtection="0"/>
  </cellStyleXfs>
  <cellXfs count="348">
    <xf numFmtId="171" fontId="0" fillId="0" borderId="0" xfId="0"/>
    <xf numFmtId="171" fontId="14" fillId="0" borderId="0" xfId="16" applyFont="1" applyAlignment="1">
      <alignment vertical="center"/>
    </xf>
    <xf numFmtId="0" fontId="14" fillId="0" borderId="0" xfId="16" applyNumberFormat="1" applyFont="1" applyAlignment="1">
      <alignment vertical="center"/>
    </xf>
    <xf numFmtId="171" fontId="14" fillId="0" borderId="0" xfId="16" applyNumberFormat="1" applyFont="1" applyAlignment="1">
      <alignment vertical="center"/>
    </xf>
    <xf numFmtId="0" fontId="13" fillId="0" borderId="0" xfId="16" applyNumberFormat="1" applyFont="1" applyAlignment="1">
      <alignment horizontal="right" wrapText="1"/>
    </xf>
    <xf numFmtId="171" fontId="13" fillId="0" borderId="0" xfId="16" applyNumberFormat="1" applyFont="1"/>
    <xf numFmtId="171" fontId="13" fillId="0" borderId="0" xfId="16" applyFont="1"/>
    <xf numFmtId="0" fontId="13" fillId="0" borderId="0" xfId="16" applyNumberFormat="1" applyFont="1" applyAlignment="1">
      <alignment horizontal="right"/>
    </xf>
    <xf numFmtId="0" fontId="13" fillId="0" borderId="0" xfId="16" applyNumberFormat="1" applyFont="1" applyAlignment="1"/>
    <xf numFmtId="171" fontId="13" fillId="0" borderId="0" xfId="16" applyNumberFormat="1" applyFont="1" applyAlignment="1"/>
    <xf numFmtId="171" fontId="13" fillId="0" borderId="0" xfId="16" applyFont="1" applyAlignment="1"/>
    <xf numFmtId="0" fontId="13" fillId="0" borderId="0" xfId="16" applyNumberFormat="1" applyFont="1" applyFill="1" applyAlignment="1">
      <alignment horizontal="justify" wrapText="1"/>
    </xf>
    <xf numFmtId="0" fontId="13" fillId="0" borderId="0" xfId="16" applyNumberFormat="1" applyFont="1" applyFill="1" applyAlignment="1">
      <alignment horizontal="right" wrapText="1"/>
    </xf>
    <xf numFmtId="171" fontId="13" fillId="0" borderId="0" xfId="16" applyNumberFormat="1" applyFont="1" applyFill="1" applyAlignment="1">
      <alignment horizontal="justify" wrapText="1"/>
    </xf>
    <xf numFmtId="171" fontId="13" fillId="0" borderId="0" xfId="16" applyFont="1" applyFill="1" applyAlignment="1">
      <alignment horizontal="justify" wrapText="1"/>
    </xf>
    <xf numFmtId="4" fontId="13" fillId="0" borderId="0" xfId="16" applyNumberFormat="1" applyFont="1" applyFill="1" applyAlignment="1">
      <alignment horizontal="center" vertical="top" wrapText="1"/>
    </xf>
    <xf numFmtId="171" fontId="13" fillId="0" borderId="5" xfId="16" applyFont="1" applyFill="1" applyBorder="1" applyAlignment="1">
      <alignment horizontal="right" vertical="center" wrapText="1"/>
    </xf>
    <xf numFmtId="171" fontId="13" fillId="0" borderId="0" xfId="16" applyFont="1" applyFill="1" applyBorder="1" applyAlignment="1">
      <alignment horizontal="right" vertical="center" wrapText="1"/>
    </xf>
    <xf numFmtId="166" fontId="15" fillId="0" borderId="0" xfId="16" applyNumberFormat="1" applyFont="1" applyFill="1" applyBorder="1" applyAlignment="1">
      <alignment horizontal="right" vertical="center" wrapText="1"/>
    </xf>
    <xf numFmtId="171" fontId="13" fillId="0" borderId="5" xfId="16" applyFont="1" applyFill="1" applyBorder="1" applyAlignment="1">
      <alignment horizontal="center" vertical="center" wrapText="1"/>
    </xf>
    <xf numFmtId="171" fontId="13" fillId="0" borderId="0" xfId="16" applyFont="1" applyFill="1" applyBorder="1" applyAlignment="1">
      <alignment horizontal="right" vertical="center"/>
    </xf>
    <xf numFmtId="0" fontId="13" fillId="0" borderId="0" xfId="16" applyNumberFormat="1" applyFont="1" applyFill="1"/>
    <xf numFmtId="171" fontId="13" fillId="0" borderId="0" xfId="16" applyNumberFormat="1" applyFont="1" applyFill="1"/>
    <xf numFmtId="171" fontId="13" fillId="0" borderId="0" xfId="16" applyFont="1" applyFill="1"/>
    <xf numFmtId="171" fontId="13" fillId="0" borderId="0" xfId="16" applyFont="1" applyFill="1" applyAlignment="1">
      <alignment horizontal="center" vertical="top" wrapText="1"/>
    </xf>
    <xf numFmtId="171" fontId="18" fillId="0" borderId="0" xfId="16" applyFont="1" applyFill="1" applyAlignment="1">
      <alignment horizontal="justify" vertical="top" wrapText="1"/>
    </xf>
    <xf numFmtId="4" fontId="13" fillId="0" borderId="0" xfId="16" applyNumberFormat="1" applyFont="1" applyFill="1" applyAlignment="1">
      <alignment horizontal="right" wrapText="1"/>
    </xf>
    <xf numFmtId="4" fontId="13" fillId="0" borderId="0" xfId="16" applyNumberFormat="1" applyFont="1" applyFill="1" applyAlignment="1">
      <alignment horizontal="right" vertical="center" wrapText="1"/>
    </xf>
    <xf numFmtId="0" fontId="13" fillId="0" borderId="0" xfId="16" applyNumberFormat="1" applyFont="1" applyAlignment="1">
      <alignment horizontal="justify" wrapText="1"/>
    </xf>
    <xf numFmtId="171" fontId="13" fillId="0" borderId="0" xfId="16" applyNumberFormat="1" applyFont="1" applyAlignment="1">
      <alignment horizontal="justify" wrapText="1"/>
    </xf>
    <xf numFmtId="171" fontId="13" fillId="0" borderId="0" xfId="16" applyFont="1" applyAlignment="1">
      <alignment horizontal="justify" wrapText="1"/>
    </xf>
    <xf numFmtId="171" fontId="13" fillId="0" borderId="0" xfId="16" applyNumberFormat="1" applyFont="1" applyFill="1" applyBorder="1" applyAlignment="1">
      <alignment horizontal="right" wrapText="1"/>
    </xf>
    <xf numFmtId="0" fontId="15" fillId="0" borderId="0" xfId="16" applyNumberFormat="1" applyFont="1" applyAlignment="1">
      <alignment horizontal="right" wrapText="1"/>
    </xf>
    <xf numFmtId="0" fontId="15" fillId="0" borderId="0" xfId="16" applyNumberFormat="1" applyFont="1" applyFill="1" applyAlignment="1">
      <alignment horizontal="left" wrapText="1"/>
    </xf>
    <xf numFmtId="0" fontId="20" fillId="0" borderId="0" xfId="16" applyNumberFormat="1" applyFont="1" applyFill="1" applyAlignment="1">
      <alignment horizontal="right" wrapText="1"/>
    </xf>
    <xf numFmtId="171" fontId="5" fillId="0" borderId="0" xfId="16"/>
    <xf numFmtId="0" fontId="5" fillId="0" borderId="0" xfId="16" applyNumberFormat="1"/>
    <xf numFmtId="0" fontId="5" fillId="0" borderId="0" xfId="16" applyNumberFormat="1" applyAlignment="1">
      <alignment horizontal="right"/>
    </xf>
    <xf numFmtId="171" fontId="5" fillId="0" borderId="0" xfId="16" applyNumberFormat="1"/>
    <xf numFmtId="171" fontId="13" fillId="0" borderId="5" xfId="16" applyNumberFormat="1" applyFont="1" applyFill="1" applyBorder="1" applyAlignment="1">
      <alignment horizontal="left" vertical="center" wrapText="1" indent="4"/>
    </xf>
    <xf numFmtId="4" fontId="13" fillId="0" borderId="5" xfId="16" applyNumberFormat="1" applyFont="1" applyFill="1" applyBorder="1" applyAlignment="1">
      <alignment horizontal="center" vertical="center" wrapText="1"/>
    </xf>
    <xf numFmtId="171" fontId="13" fillId="0" borderId="0" xfId="16" applyFont="1" applyFill="1" applyAlignment="1">
      <alignment vertical="center"/>
    </xf>
    <xf numFmtId="171" fontId="13" fillId="0" borderId="0" xfId="16" applyFont="1" applyFill="1" applyAlignment="1">
      <alignment horizontal="center" vertical="center"/>
    </xf>
    <xf numFmtId="4" fontId="12" fillId="0" borderId="0" xfId="16" applyNumberFormat="1" applyFont="1" applyFill="1" applyAlignment="1">
      <alignment horizontal="center" vertical="center" wrapText="1"/>
    </xf>
    <xf numFmtId="171" fontId="12" fillId="0" borderId="0" xfId="16" applyFont="1" applyFill="1" applyAlignment="1">
      <alignment horizontal="center" vertical="center"/>
    </xf>
    <xf numFmtId="171" fontId="13" fillId="0" borderId="0" xfId="16" applyNumberFormat="1" applyFont="1" applyFill="1" applyBorder="1" applyAlignment="1">
      <alignment horizontal="left" vertical="center"/>
    </xf>
    <xf numFmtId="171" fontId="13" fillId="0" borderId="0" xfId="16" applyNumberFormat="1" applyFont="1" applyFill="1" applyBorder="1" applyAlignment="1">
      <alignment horizontal="left" wrapText="1" indent="4"/>
    </xf>
    <xf numFmtId="171" fontId="15" fillId="0" borderId="0" xfId="16" applyNumberFormat="1" applyFont="1" applyFill="1" applyBorder="1" applyAlignment="1">
      <alignment horizontal="left" wrapText="1"/>
    </xf>
    <xf numFmtId="171" fontId="13" fillId="0" borderId="0" xfId="16" applyNumberFormat="1" applyFont="1" applyFill="1" applyBorder="1" applyAlignment="1">
      <alignment horizontal="left" vertical="center" indent="1"/>
    </xf>
    <xf numFmtId="171" fontId="13" fillId="0" borderId="0" xfId="16" applyFont="1" applyFill="1" applyBorder="1" applyAlignment="1">
      <alignment horizontal="right"/>
    </xf>
    <xf numFmtId="4" fontId="13" fillId="0" borderId="0" xfId="16" applyNumberFormat="1" applyFont="1" applyFill="1" applyAlignment="1">
      <alignment horizontal="center" wrapText="1"/>
    </xf>
    <xf numFmtId="4" fontId="17" fillId="0" borderId="0" xfId="16" applyNumberFormat="1" applyFont="1" applyFill="1" applyAlignment="1">
      <alignment horizontal="right" wrapText="1"/>
    </xf>
    <xf numFmtId="171" fontId="24" fillId="0" borderId="0" xfId="16" applyFont="1" applyFill="1" applyAlignment="1">
      <alignment horizontal="left" vertical="top" wrapText="1"/>
    </xf>
    <xf numFmtId="4" fontId="13" fillId="0" borderId="0" xfId="0" applyNumberFormat="1" applyFont="1" applyFill="1" applyAlignment="1">
      <alignment horizontal="center" vertical="center" wrapText="1"/>
    </xf>
    <xf numFmtId="171" fontId="13" fillId="0" borderId="0" xfId="16" applyNumberFormat="1" applyFont="1" applyFill="1" applyBorder="1" applyAlignment="1">
      <alignment horizontal="right" vertical="center" wrapText="1"/>
    </xf>
    <xf numFmtId="171" fontId="13" fillId="0" borderId="0" xfId="16" applyNumberFormat="1" applyFont="1" applyFill="1" applyBorder="1" applyAlignment="1">
      <alignment horizontal="left" vertical="top" wrapText="1"/>
    </xf>
    <xf numFmtId="171" fontId="13" fillId="0" borderId="0" xfId="16" applyFont="1" applyFill="1" applyAlignment="1">
      <alignment horizontal="left" vertical="top" wrapText="1"/>
    </xf>
    <xf numFmtId="171" fontId="13" fillId="0" borderId="0" xfId="16" applyNumberFormat="1" applyFont="1" applyFill="1" applyBorder="1" applyAlignment="1">
      <alignment horizontal="left" vertical="center" wrapText="1"/>
    </xf>
    <xf numFmtId="0" fontId="13" fillId="0" borderId="0" xfId="16" applyNumberFormat="1" applyFont="1" applyBorder="1" applyAlignment="1">
      <alignment horizontal="right" vertical="top"/>
    </xf>
    <xf numFmtId="0" fontId="13" fillId="0" borderId="0" xfId="16" applyNumberFormat="1" applyFont="1" applyAlignment="1">
      <alignment horizontal="right" vertical="top"/>
    </xf>
    <xf numFmtId="4" fontId="12" fillId="0" borderId="0" xfId="16" applyNumberFormat="1" applyFont="1" applyAlignment="1">
      <alignment horizontal="right" vertical="top" wrapText="1"/>
    </xf>
    <xf numFmtId="0" fontId="12" fillId="0" borderId="0" xfId="16" applyNumberFormat="1" applyFont="1" applyAlignment="1">
      <alignment horizontal="right" vertical="top"/>
    </xf>
    <xf numFmtId="0" fontId="13" fillId="0" borderId="0" xfId="16" applyNumberFormat="1" applyFont="1" applyBorder="1" applyAlignment="1">
      <alignment horizontal="right" vertical="top" wrapText="1"/>
    </xf>
    <xf numFmtId="0" fontId="13" fillId="0" borderId="0" xfId="16" applyNumberFormat="1" applyFont="1" applyFill="1" applyBorder="1" applyAlignment="1">
      <alignment horizontal="right" vertical="top"/>
    </xf>
    <xf numFmtId="0" fontId="13" fillId="0" borderId="5" xfId="16" applyNumberFormat="1" applyFont="1" applyFill="1" applyBorder="1" applyAlignment="1">
      <alignment horizontal="right" vertical="top" wrapText="1"/>
    </xf>
    <xf numFmtId="0" fontId="13" fillId="0" borderId="0" xfId="16" applyNumberFormat="1" applyFont="1" applyFill="1" applyAlignment="1">
      <alignment horizontal="right" vertical="top" wrapText="1"/>
    </xf>
    <xf numFmtId="0" fontId="13" fillId="0" borderId="0" xfId="16" applyNumberFormat="1" applyFont="1" applyFill="1" applyBorder="1" applyAlignment="1">
      <alignment horizontal="right" vertical="top" wrapText="1"/>
    </xf>
    <xf numFmtId="0" fontId="13" fillId="0" borderId="0" xfId="16" applyNumberFormat="1" applyFont="1" applyAlignment="1">
      <alignment horizontal="right" vertical="top" wrapText="1"/>
    </xf>
    <xf numFmtId="0" fontId="23" fillId="0" borderId="0" xfId="3" applyNumberFormat="1" applyFont="1" applyAlignment="1" applyProtection="1">
      <alignment horizontal="justify" wrapText="1"/>
    </xf>
    <xf numFmtId="0" fontId="15" fillId="0" borderId="0" xfId="16" applyNumberFormat="1" applyFont="1" applyAlignment="1">
      <alignment horizontal="justify" wrapText="1"/>
    </xf>
    <xf numFmtId="0" fontId="19" fillId="0" borderId="0" xfId="16" applyNumberFormat="1" applyFont="1" applyFill="1" applyAlignment="1">
      <alignment horizontal="right" wrapText="1"/>
    </xf>
    <xf numFmtId="4" fontId="13" fillId="0" borderId="0" xfId="16" applyNumberFormat="1" applyFont="1" applyFill="1" applyBorder="1" applyAlignment="1">
      <alignment horizontal="left" wrapText="1"/>
    </xf>
    <xf numFmtId="0" fontId="13" fillId="0" borderId="0" xfId="16" applyNumberFormat="1" applyFont="1"/>
    <xf numFmtId="171" fontId="13" fillId="0" borderId="0" xfId="16" applyFont="1" applyFill="1" applyBorder="1" applyAlignment="1">
      <alignment horizontal="center" vertical="center" wrapText="1"/>
    </xf>
    <xf numFmtId="4" fontId="13" fillId="0" borderId="0" xfId="16" applyNumberFormat="1" applyFont="1" applyFill="1" applyBorder="1" applyAlignment="1">
      <alignment horizontal="center" vertical="center" wrapText="1"/>
    </xf>
    <xf numFmtId="0" fontId="13" fillId="0" borderId="17" xfId="16" applyNumberFormat="1" applyFont="1" applyFill="1" applyBorder="1" applyAlignment="1">
      <alignment horizontal="right" vertical="top" wrapText="1"/>
    </xf>
    <xf numFmtId="171" fontId="13" fillId="0" borderId="17" xfId="16" applyFont="1" applyFill="1" applyBorder="1" applyAlignment="1">
      <alignment horizontal="right" vertical="center" wrapText="1"/>
    </xf>
    <xf numFmtId="171" fontId="15" fillId="0" borderId="17" xfId="16" applyFont="1" applyFill="1" applyBorder="1" applyAlignment="1">
      <alignment horizontal="right" vertical="center" wrapText="1"/>
    </xf>
    <xf numFmtId="0" fontId="13" fillId="0" borderId="0" xfId="16" applyNumberFormat="1" applyFont="1" applyFill="1" applyBorder="1" applyAlignment="1">
      <alignment horizontal="center" vertical="top" wrapText="1"/>
    </xf>
    <xf numFmtId="0" fontId="2" fillId="0" borderId="0" xfId="31"/>
    <xf numFmtId="0" fontId="25" fillId="0" borderId="0" xfId="31" applyFont="1" applyFill="1" applyBorder="1" applyAlignment="1">
      <alignment horizontal="justify" wrapText="1"/>
    </xf>
    <xf numFmtId="171" fontId="24" fillId="0" borderId="0" xfId="16" applyNumberFormat="1" applyFont="1" applyFill="1" applyBorder="1" applyAlignment="1">
      <alignment horizontal="left" vertical="center" wrapText="1"/>
    </xf>
    <xf numFmtId="0" fontId="23" fillId="0" borderId="0" xfId="3" applyNumberFormat="1" applyFont="1" applyAlignment="1" applyProtection="1">
      <alignment horizontal="justify" wrapText="1"/>
    </xf>
    <xf numFmtId="0" fontId="15" fillId="0" borderId="0" xfId="16" applyNumberFormat="1" applyFont="1" applyAlignment="1">
      <alignment horizontal="justify" wrapText="1"/>
    </xf>
    <xf numFmtId="171" fontId="32" fillId="0" borderId="0" xfId="16" applyFont="1" applyFill="1" applyAlignment="1">
      <alignment horizontal="left" vertical="top" wrapText="1"/>
    </xf>
    <xf numFmtId="171" fontId="32" fillId="0" borderId="0" xfId="16" applyFont="1" applyFill="1" applyAlignment="1">
      <alignment horizontal="right" vertical="top" wrapText="1"/>
    </xf>
    <xf numFmtId="0" fontId="30" fillId="0" borderId="0" xfId="31" applyFont="1" applyBorder="1"/>
    <xf numFmtId="0" fontId="30" fillId="0" borderId="0" xfId="31" applyFont="1" applyFill="1" applyBorder="1"/>
    <xf numFmtId="0" fontId="32" fillId="0" borderId="0" xfId="31" applyFont="1" applyFill="1" applyBorder="1" applyAlignment="1">
      <alignment horizontal="right" wrapText="1"/>
    </xf>
    <xf numFmtId="0" fontId="24" fillId="0" borderId="0" xfId="31" applyFont="1" applyFill="1" applyBorder="1" applyAlignment="1">
      <alignment horizontal="right" wrapText="1"/>
    </xf>
    <xf numFmtId="0" fontId="30" fillId="0" borderId="0" xfId="31" applyFont="1"/>
    <xf numFmtId="0" fontId="31" fillId="0" borderId="0" xfId="31" applyFont="1" applyBorder="1"/>
    <xf numFmtId="0" fontId="30" fillId="0" borderId="0" xfId="31" applyFont="1" applyBorder="1" applyAlignment="1">
      <alignment wrapText="1"/>
    </xf>
    <xf numFmtId="0" fontId="32" fillId="0" borderId="0" xfId="31" applyFont="1" applyFill="1" applyBorder="1"/>
    <xf numFmtId="0" fontId="30" fillId="0" borderId="22" xfId="31" applyFont="1" applyBorder="1"/>
    <xf numFmtId="0" fontId="13" fillId="0" borderId="23" xfId="16" applyNumberFormat="1" applyFont="1" applyFill="1" applyBorder="1" applyAlignment="1">
      <alignment horizontal="right" vertical="top" wrapText="1"/>
    </xf>
    <xf numFmtId="171" fontId="13" fillId="0" borderId="24" xfId="16" applyNumberFormat="1" applyFont="1" applyFill="1" applyBorder="1" applyAlignment="1">
      <alignment horizontal="left" vertical="center" wrapText="1"/>
    </xf>
    <xf numFmtId="0" fontId="30" fillId="0" borderId="24" xfId="31" applyFont="1" applyFill="1" applyBorder="1"/>
    <xf numFmtId="4" fontId="13" fillId="0" borderId="0" xfId="16" applyNumberFormat="1" applyFont="1" applyFill="1" applyBorder="1" applyAlignment="1">
      <alignment horizontal="left" wrapText="1"/>
    </xf>
    <xf numFmtId="44" fontId="13" fillId="0" borderId="0" xfId="16" applyNumberFormat="1" applyFont="1" applyAlignment="1">
      <alignment horizontal="right" wrapText="1"/>
    </xf>
    <xf numFmtId="4" fontId="13" fillId="0" borderId="0" xfId="0" applyNumberFormat="1" applyFont="1" applyFill="1" applyBorder="1" applyAlignment="1">
      <alignment vertical="center" wrapText="1"/>
    </xf>
    <xf numFmtId="0" fontId="30" fillId="0" borderId="0" xfId="31" applyFont="1" applyFill="1" applyBorder="1" applyAlignment="1"/>
    <xf numFmtId="0" fontId="30" fillId="0" borderId="26" xfId="31" applyFont="1" applyBorder="1"/>
    <xf numFmtId="0" fontId="30" fillId="0" borderId="27" xfId="31" applyFont="1" applyBorder="1"/>
    <xf numFmtId="166" fontId="15" fillId="0" borderId="0" xfId="16" applyNumberFormat="1" applyFont="1" applyFill="1" applyBorder="1" applyAlignment="1" applyProtection="1">
      <alignment horizontal="right" vertical="center" wrapText="1"/>
      <protection locked="0"/>
    </xf>
    <xf numFmtId="0" fontId="34" fillId="0" borderId="0" xfId="16" applyNumberFormat="1" applyFont="1" applyFill="1" applyAlignment="1">
      <alignment horizontal="right" vertical="top" wrapText="1"/>
    </xf>
    <xf numFmtId="4" fontId="34" fillId="0" borderId="0" xfId="0" applyNumberFormat="1" applyFont="1" applyFill="1" applyBorder="1" applyAlignment="1">
      <alignment horizontal="center" vertical="center" wrapText="1"/>
    </xf>
    <xf numFmtId="171" fontId="34" fillId="0" borderId="0" xfId="16" applyNumberFormat="1" applyFont="1" applyFill="1" applyBorder="1" applyAlignment="1">
      <alignment horizontal="left" vertical="center" wrapText="1"/>
    </xf>
    <xf numFmtId="0" fontId="32" fillId="0" borderId="0" xfId="16" applyNumberFormat="1" applyFont="1" applyFill="1" applyAlignment="1">
      <alignment horizontal="right" vertical="top" wrapText="1"/>
    </xf>
    <xf numFmtId="4" fontId="32" fillId="0" borderId="0" xfId="16" applyNumberFormat="1" applyFont="1" applyFill="1" applyAlignment="1">
      <alignment horizontal="center" vertical="top" wrapText="1"/>
    </xf>
    <xf numFmtId="4" fontId="32" fillId="0" borderId="0" xfId="0" applyNumberFormat="1" applyFont="1" applyFill="1" applyAlignment="1">
      <alignment horizontal="center" vertical="center" wrapText="1"/>
    </xf>
    <xf numFmtId="171" fontId="32" fillId="0" borderId="0" xfId="16" applyNumberFormat="1" applyFont="1" applyFill="1" applyBorder="1" applyAlignment="1">
      <alignment horizontal="left" vertical="top" wrapText="1"/>
    </xf>
    <xf numFmtId="171" fontId="32" fillId="0" borderId="0" xfId="16" applyNumberFormat="1" applyFont="1" applyFill="1" applyBorder="1" applyAlignment="1">
      <alignment horizontal="left" vertical="center" wrapText="1"/>
    </xf>
    <xf numFmtId="4" fontId="32" fillId="0" borderId="0" xfId="0" applyNumberFormat="1" applyFont="1" applyFill="1" applyBorder="1" applyAlignment="1">
      <alignment horizontal="center" vertical="center" wrapText="1"/>
    </xf>
    <xf numFmtId="0" fontId="13" fillId="0" borderId="0" xfId="16" applyNumberFormat="1" applyFont="1"/>
    <xf numFmtId="0" fontId="19" fillId="0" borderId="0" xfId="16" applyNumberFormat="1" applyFont="1" applyFill="1" applyAlignment="1">
      <alignment horizontal="justify" wrapText="1"/>
    </xf>
    <xf numFmtId="4" fontId="13" fillId="0" borderId="0" xfId="0" applyNumberFormat="1" applyFont="1" applyFill="1" applyAlignment="1">
      <alignment vertical="center" wrapText="1"/>
    </xf>
    <xf numFmtId="4" fontId="13" fillId="0" borderId="0" xfId="16" applyNumberFormat="1" applyFont="1" applyFill="1" applyAlignment="1">
      <alignment vertical="top" wrapText="1"/>
    </xf>
    <xf numFmtId="0" fontId="13" fillId="0" borderId="0" xfId="16" applyNumberFormat="1" applyFont="1" applyFill="1" applyAlignment="1">
      <alignment horizontal="justify" wrapText="1"/>
    </xf>
    <xf numFmtId="171" fontId="13" fillId="0" borderId="0" xfId="16" applyNumberFormat="1" applyFont="1" applyFill="1" applyAlignment="1">
      <alignment horizontal="justify" wrapText="1"/>
    </xf>
    <xf numFmtId="171" fontId="13" fillId="0" borderId="0" xfId="16" applyFont="1" applyFill="1" applyAlignment="1">
      <alignment horizontal="justify" wrapText="1"/>
    </xf>
    <xf numFmtId="171" fontId="13" fillId="0" borderId="0" xfId="16" applyNumberFormat="1" applyFont="1" applyFill="1" applyBorder="1" applyAlignment="1">
      <alignment horizontal="right" vertical="top" wrapText="1"/>
    </xf>
    <xf numFmtId="4" fontId="13" fillId="0" borderId="0" xfId="16" applyNumberFormat="1" applyFont="1" applyFill="1" applyAlignment="1">
      <alignment horizontal="center" vertical="top" wrapText="1"/>
    </xf>
    <xf numFmtId="171" fontId="13" fillId="0" borderId="0" xfId="16" applyFont="1" applyFill="1" applyBorder="1" applyAlignment="1">
      <alignment wrapText="1"/>
    </xf>
    <xf numFmtId="171" fontId="13" fillId="0" borderId="0" xfId="16" applyFont="1" applyFill="1" applyBorder="1" applyAlignment="1">
      <alignment vertical="top" wrapText="1"/>
    </xf>
    <xf numFmtId="4" fontId="13" fillId="0" borderId="0" xfId="16" applyNumberFormat="1" applyFont="1" applyFill="1" applyBorder="1" applyAlignment="1">
      <alignment horizontal="left" wrapText="1"/>
    </xf>
    <xf numFmtId="49" fontId="40" fillId="5" borderId="20" xfId="0" applyNumberFormat="1" applyFont="1" applyFill="1" applyBorder="1" applyAlignment="1">
      <alignment horizontal="left" vertical="center" wrapText="1"/>
    </xf>
    <xf numFmtId="171" fontId="40" fillId="5" borderId="20" xfId="0" applyFont="1" applyFill="1" applyBorder="1" applyAlignment="1">
      <alignment horizontal="left" vertical="center" wrapText="1"/>
    </xf>
    <xf numFmtId="49" fontId="40" fillId="5" borderId="20" xfId="0" applyNumberFormat="1" applyFont="1" applyFill="1" applyBorder="1" applyAlignment="1">
      <alignment horizontal="center" vertical="center" wrapText="1"/>
    </xf>
    <xf numFmtId="1" fontId="40" fillId="5" borderId="20" xfId="0" applyNumberFormat="1" applyFont="1" applyFill="1" applyBorder="1" applyAlignment="1">
      <alignment horizontal="right" vertical="center" wrapText="1"/>
    </xf>
    <xf numFmtId="4" fontId="40" fillId="5" borderId="20" xfId="0" applyNumberFormat="1" applyFont="1" applyFill="1" applyBorder="1" applyAlignment="1">
      <alignment horizontal="right" vertical="center" wrapText="1"/>
    </xf>
    <xf numFmtId="44" fontId="40" fillId="5" borderId="20" xfId="0" applyNumberFormat="1" applyFont="1" applyFill="1" applyBorder="1" applyAlignment="1">
      <alignment horizontal="right" vertical="center" wrapText="1"/>
    </xf>
    <xf numFmtId="49" fontId="41" fillId="0" borderId="20" xfId="0" applyNumberFormat="1" applyFont="1" applyFill="1" applyBorder="1" applyAlignment="1">
      <alignment horizontal="left" vertical="top" wrapText="1"/>
    </xf>
    <xf numFmtId="171" fontId="41" fillId="0" borderId="20" xfId="0" applyFont="1" applyFill="1" applyBorder="1" applyAlignment="1">
      <alignment horizontal="left" vertical="top" wrapText="1"/>
    </xf>
    <xf numFmtId="49" fontId="41" fillId="0" borderId="20" xfId="0" applyNumberFormat="1" applyFont="1" applyFill="1" applyBorder="1" applyAlignment="1">
      <alignment horizontal="center" wrapText="1"/>
    </xf>
    <xf numFmtId="1" fontId="41" fillId="0" borderId="20" xfId="0" applyNumberFormat="1" applyFont="1" applyFill="1" applyBorder="1" applyAlignment="1">
      <alignment horizontal="right" wrapText="1"/>
    </xf>
    <xf numFmtId="4" fontId="41" fillId="0" borderId="20" xfId="0" applyNumberFormat="1" applyFont="1" applyFill="1" applyBorder="1" applyAlignment="1">
      <alignment horizontal="right" wrapText="1"/>
    </xf>
    <xf numFmtId="44" fontId="41" fillId="0" borderId="20" xfId="0" applyNumberFormat="1" applyFont="1" applyFill="1" applyBorder="1" applyAlignment="1">
      <alignment horizontal="right" wrapText="1"/>
    </xf>
    <xf numFmtId="49" fontId="41" fillId="6" borderId="20" xfId="0" applyNumberFormat="1" applyFont="1" applyFill="1" applyBorder="1" applyAlignment="1">
      <alignment horizontal="left" vertical="top"/>
    </xf>
    <xf numFmtId="171" fontId="41" fillId="6" borderId="20" xfId="0" applyFont="1" applyFill="1" applyBorder="1" applyAlignment="1" applyProtection="1">
      <alignment horizontal="left" vertical="top" wrapText="1"/>
      <protection locked="0"/>
    </xf>
    <xf numFmtId="49" fontId="41" fillId="6" borderId="20" xfId="0" applyNumberFormat="1" applyFont="1" applyFill="1" applyBorder="1" applyAlignment="1">
      <alignment horizontal="center"/>
    </xf>
    <xf numFmtId="1" fontId="41" fillId="6" borderId="20" xfId="0" applyNumberFormat="1" applyFont="1" applyFill="1" applyBorder="1" applyAlignment="1">
      <alignment horizontal="right"/>
    </xf>
    <xf numFmtId="4" fontId="41" fillId="6" borderId="20" xfId="0" applyNumberFormat="1" applyFont="1" applyFill="1" applyBorder="1" applyAlignment="1">
      <alignment horizontal="right"/>
    </xf>
    <xf numFmtId="44" fontId="41" fillId="6" borderId="20" xfId="0" applyNumberFormat="1" applyFont="1" applyFill="1" applyBorder="1" applyAlignment="1">
      <alignment horizontal="right" wrapText="1"/>
    </xf>
    <xf numFmtId="49" fontId="42" fillId="0" borderId="20" xfId="0" applyNumberFormat="1" applyFont="1" applyBorder="1" applyAlignment="1">
      <alignment horizontal="left" vertical="top"/>
    </xf>
    <xf numFmtId="171" fontId="42" fillId="0" borderId="20" xfId="0" applyFont="1" applyBorder="1" applyAlignment="1">
      <alignment horizontal="left" vertical="top" wrapText="1"/>
    </xf>
    <xf numFmtId="49" fontId="42" fillId="0" borderId="20" xfId="0" applyNumberFormat="1" applyFont="1" applyBorder="1" applyAlignment="1">
      <alignment horizontal="center"/>
    </xf>
    <xf numFmtId="1" fontId="42" fillId="0" borderId="20" xfId="0" applyNumberFormat="1" applyFont="1" applyBorder="1" applyAlignment="1" applyProtection="1">
      <alignment horizontal="right"/>
      <protection locked="0"/>
    </xf>
    <xf numFmtId="4" fontId="42" fillId="0" borderId="20" xfId="0" applyNumberFormat="1" applyFont="1" applyBorder="1" applyAlignment="1" applyProtection="1">
      <alignment horizontal="right"/>
      <protection locked="0"/>
    </xf>
    <xf numFmtId="173" fontId="42" fillId="0" borderId="20" xfId="0" applyNumberFormat="1" applyFont="1" applyBorder="1" applyAlignment="1">
      <alignment horizontal="right" wrapText="1"/>
    </xf>
    <xf numFmtId="171" fontId="42" fillId="0" borderId="20" xfId="0" applyFont="1" applyBorder="1" applyAlignment="1">
      <alignment vertical="top" wrapText="1"/>
    </xf>
    <xf numFmtId="173" fontId="41" fillId="6" borderId="20" xfId="0" applyNumberFormat="1" applyFont="1" applyFill="1" applyBorder="1" applyAlignment="1">
      <alignment horizontal="right" wrapText="1"/>
    </xf>
    <xf numFmtId="49" fontId="41" fillId="6" borderId="20" xfId="0" applyNumberFormat="1" applyFont="1" applyFill="1" applyBorder="1" applyAlignment="1">
      <alignment horizontal="left" vertical="top" wrapText="1"/>
    </xf>
    <xf numFmtId="44" fontId="41" fillId="6" borderId="20" xfId="0" applyNumberFormat="1" applyFont="1" applyFill="1" applyBorder="1" applyAlignment="1">
      <alignment horizontal="right"/>
    </xf>
    <xf numFmtId="49" fontId="42" fillId="0" borderId="20" xfId="0" applyNumberFormat="1" applyFont="1" applyBorder="1" applyAlignment="1">
      <alignment horizontal="left" vertical="top" wrapText="1"/>
    </xf>
    <xf numFmtId="173" fontId="42" fillId="0" borderId="20" xfId="34" applyNumberFormat="1" applyFont="1" applyBorder="1" applyAlignment="1">
      <alignment horizontal="right"/>
    </xf>
    <xf numFmtId="49" fontId="42" fillId="0" borderId="30" xfId="0" applyNumberFormat="1" applyFont="1" applyBorder="1" applyAlignment="1">
      <alignment horizontal="left" vertical="top" wrapText="1"/>
    </xf>
    <xf numFmtId="171" fontId="42" fillId="0" borderId="0" xfId="0" applyFont="1" applyAlignment="1">
      <alignment horizontal="left" vertical="top" wrapText="1"/>
    </xf>
    <xf numFmtId="171" fontId="42" fillId="0" borderId="0" xfId="0" applyFont="1" applyAlignment="1">
      <alignment horizontal="center"/>
    </xf>
    <xf numFmtId="1" fontId="42" fillId="0" borderId="0" xfId="0" applyNumberFormat="1" applyFont="1" applyAlignment="1">
      <alignment horizontal="right"/>
    </xf>
    <xf numFmtId="4" fontId="42" fillId="0" borderId="0" xfId="0" applyNumberFormat="1" applyFont="1" applyAlignment="1">
      <alignment horizontal="right"/>
    </xf>
    <xf numFmtId="173" fontId="42" fillId="0" borderId="0" xfId="34" applyNumberFormat="1" applyFont="1" applyAlignment="1">
      <alignment horizontal="right"/>
    </xf>
    <xf numFmtId="49" fontId="42" fillId="0" borderId="31" xfId="0" applyNumberFormat="1" applyFont="1" applyBorder="1" applyAlignment="1">
      <alignment horizontal="left" vertical="top" wrapText="1"/>
    </xf>
    <xf numFmtId="171" fontId="42" fillId="0" borderId="31" xfId="0" applyFont="1" applyBorder="1" applyAlignment="1">
      <alignment horizontal="left" vertical="top" wrapText="1"/>
    </xf>
    <xf numFmtId="49" fontId="42" fillId="0" borderId="31" xfId="0" applyNumberFormat="1" applyFont="1" applyBorder="1" applyAlignment="1">
      <alignment horizontal="center"/>
    </xf>
    <xf numFmtId="1" fontId="42" fillId="0" borderId="31" xfId="0" applyNumberFormat="1" applyFont="1" applyBorder="1" applyAlignment="1" applyProtection="1">
      <alignment horizontal="right"/>
      <protection locked="0"/>
    </xf>
    <xf numFmtId="4" fontId="42" fillId="0" borderId="31" xfId="0" applyNumberFormat="1" applyFont="1" applyBorder="1" applyAlignment="1" applyProtection="1">
      <alignment horizontal="right"/>
      <protection locked="0"/>
    </xf>
    <xf numFmtId="173" fontId="42" fillId="0" borderId="31" xfId="34" applyNumberFormat="1" applyFont="1" applyBorder="1" applyAlignment="1">
      <alignment horizontal="right"/>
    </xf>
    <xf numFmtId="49" fontId="42" fillId="0" borderId="0" xfId="0" applyNumberFormat="1" applyFont="1" applyBorder="1" applyAlignment="1">
      <alignment horizontal="right" vertical="top" wrapText="1"/>
    </xf>
    <xf numFmtId="171" fontId="42" fillId="0" borderId="0" xfId="0" applyFont="1" applyBorder="1" applyAlignment="1">
      <alignment horizontal="left" vertical="top" wrapText="1"/>
    </xf>
    <xf numFmtId="49" fontId="42" fillId="0" borderId="0" xfId="0" applyNumberFormat="1" applyFont="1" applyBorder="1" applyAlignment="1">
      <alignment horizontal="center"/>
    </xf>
    <xf numFmtId="1" fontId="42" fillId="0" borderId="0" xfId="0" applyNumberFormat="1" applyFont="1" applyBorder="1" applyAlignment="1" applyProtection="1">
      <alignment horizontal="right"/>
      <protection locked="0"/>
    </xf>
    <xf numFmtId="4" fontId="42" fillId="0" borderId="0" xfId="0" applyNumberFormat="1" applyFont="1" applyBorder="1" applyAlignment="1" applyProtection="1">
      <alignment horizontal="right"/>
      <protection locked="0"/>
    </xf>
    <xf numFmtId="173" fontId="42" fillId="0" borderId="0" xfId="34" applyNumberFormat="1" applyFont="1" applyBorder="1" applyAlignment="1">
      <alignment horizontal="right"/>
    </xf>
    <xf numFmtId="49" fontId="42" fillId="0" borderId="30" xfId="0" applyNumberFormat="1" applyFont="1" applyBorder="1" applyAlignment="1">
      <alignment horizontal="right" vertical="top" wrapText="1"/>
    </xf>
    <xf numFmtId="171" fontId="42" fillId="0" borderId="30" xfId="0" applyFont="1" applyBorder="1" applyAlignment="1">
      <alignment horizontal="left" vertical="top" wrapText="1"/>
    </xf>
    <xf numFmtId="49" fontId="42" fillId="0" borderId="30" xfId="0" applyNumberFormat="1" applyFont="1" applyBorder="1" applyAlignment="1">
      <alignment horizontal="center"/>
    </xf>
    <xf numFmtId="1" fontId="42" fillId="0" borderId="30" xfId="0" applyNumberFormat="1" applyFont="1" applyBorder="1" applyAlignment="1" applyProtection="1">
      <alignment horizontal="right"/>
      <protection locked="0"/>
    </xf>
    <xf numFmtId="4" fontId="42" fillId="0" borderId="30" xfId="0" applyNumberFormat="1" applyFont="1" applyBorder="1" applyAlignment="1" applyProtection="1">
      <alignment horizontal="right"/>
      <protection locked="0"/>
    </xf>
    <xf numFmtId="173" fontId="42" fillId="0" borderId="30" xfId="34" applyNumberFormat="1" applyFont="1" applyBorder="1" applyAlignment="1">
      <alignment horizontal="right"/>
    </xf>
    <xf numFmtId="44" fontId="42" fillId="0" borderId="20" xfId="0" applyNumberFormat="1" applyFont="1" applyBorder="1" applyAlignment="1">
      <alignment horizontal="right"/>
    </xf>
    <xf numFmtId="49" fontId="42" fillId="0" borderId="0" xfId="0" applyNumberFormat="1" applyFont="1" applyBorder="1" applyAlignment="1">
      <alignment horizontal="left" vertical="top" wrapText="1"/>
    </xf>
    <xf numFmtId="173" fontId="42" fillId="0" borderId="20" xfId="0" applyNumberFormat="1" applyFont="1" applyBorder="1" applyAlignment="1">
      <alignment horizontal="right"/>
    </xf>
    <xf numFmtId="49" fontId="42" fillId="0" borderId="20" xfId="0" applyNumberFormat="1" applyFont="1" applyFill="1" applyBorder="1" applyAlignment="1">
      <alignment horizontal="left" vertical="top" wrapText="1"/>
    </xf>
    <xf numFmtId="171" fontId="42" fillId="0" borderId="20" xfId="0" applyFont="1" applyFill="1" applyBorder="1" applyAlignment="1" applyProtection="1">
      <alignment horizontal="left" vertical="top" wrapText="1"/>
      <protection locked="0"/>
    </xf>
    <xf numFmtId="49" fontId="42" fillId="0" borderId="20" xfId="0" applyNumberFormat="1" applyFont="1" applyFill="1" applyBorder="1" applyAlignment="1">
      <alignment horizontal="center"/>
    </xf>
    <xf numFmtId="1" fontId="42" fillId="0" borderId="20" xfId="0" applyNumberFormat="1" applyFont="1" applyFill="1" applyBorder="1" applyAlignment="1">
      <alignment horizontal="right"/>
    </xf>
    <xf numFmtId="4" fontId="42" fillId="0" borderId="20" xfId="0" applyNumberFormat="1" applyFont="1" applyFill="1" applyBorder="1" applyAlignment="1">
      <alignment horizontal="right"/>
    </xf>
    <xf numFmtId="49" fontId="42" fillId="0" borderId="31" xfId="0" applyNumberFormat="1" applyFont="1" applyFill="1" applyBorder="1" applyAlignment="1">
      <alignment horizontal="left" vertical="top" wrapText="1"/>
    </xf>
    <xf numFmtId="171" fontId="42" fillId="0" borderId="31" xfId="0" applyFont="1" applyFill="1" applyBorder="1" applyAlignment="1" applyProtection="1">
      <alignment horizontal="left" vertical="top" wrapText="1"/>
      <protection locked="0"/>
    </xf>
    <xf numFmtId="49" fontId="42" fillId="0" borderId="31" xfId="0" applyNumberFormat="1" applyFont="1" applyFill="1" applyBorder="1" applyAlignment="1">
      <alignment horizontal="center"/>
    </xf>
    <xf numFmtId="1" fontId="42" fillId="0" borderId="31" xfId="0" applyNumberFormat="1" applyFont="1" applyFill="1" applyBorder="1" applyAlignment="1">
      <alignment horizontal="right"/>
    </xf>
    <xf numFmtId="4" fontId="42" fillId="0" borderId="31" xfId="0" applyNumberFormat="1" applyFont="1" applyFill="1" applyBorder="1" applyAlignment="1">
      <alignment horizontal="right"/>
    </xf>
    <xf numFmtId="173" fontId="42" fillId="0" borderId="31" xfId="0" applyNumberFormat="1" applyFont="1" applyBorder="1" applyAlignment="1">
      <alignment horizontal="right"/>
    </xf>
    <xf numFmtId="49" fontId="42" fillId="0" borderId="0" xfId="0" applyNumberFormat="1" applyFont="1" applyFill="1" applyBorder="1" applyAlignment="1">
      <alignment horizontal="right" vertical="top" wrapText="1"/>
    </xf>
    <xf numFmtId="171" fontId="42" fillId="0" borderId="0" xfId="0" applyFont="1" applyFill="1" applyBorder="1" applyAlignment="1" applyProtection="1">
      <alignment horizontal="left" vertical="top" wrapText="1"/>
      <protection locked="0"/>
    </xf>
    <xf numFmtId="49" fontId="42" fillId="0" borderId="0" xfId="0" applyNumberFormat="1" applyFont="1" applyFill="1" applyBorder="1" applyAlignment="1">
      <alignment horizontal="center"/>
    </xf>
    <xf numFmtId="1" fontId="42" fillId="0" borderId="0" xfId="0" applyNumberFormat="1" applyFont="1" applyFill="1" applyBorder="1" applyAlignment="1">
      <alignment horizontal="right"/>
    </xf>
    <xf numFmtId="4" fontId="42" fillId="0" borderId="0" xfId="0" applyNumberFormat="1" applyFont="1" applyFill="1" applyBorder="1" applyAlignment="1">
      <alignment horizontal="right"/>
    </xf>
    <xf numFmtId="173" fontId="42" fillId="0" borderId="0" xfId="0" applyNumberFormat="1" applyFont="1" applyBorder="1" applyAlignment="1">
      <alignment horizontal="right"/>
    </xf>
    <xf numFmtId="49" fontId="42" fillId="0" borderId="30" xfId="0" applyNumberFormat="1" applyFont="1" applyFill="1" applyBorder="1" applyAlignment="1">
      <alignment horizontal="right" vertical="top" wrapText="1"/>
    </xf>
    <xf numFmtId="171" fontId="42" fillId="0" borderId="30" xfId="0" applyFont="1" applyFill="1" applyBorder="1" applyAlignment="1" applyProtection="1">
      <alignment horizontal="left" vertical="top" wrapText="1"/>
      <protection locked="0"/>
    </xf>
    <xf numFmtId="49" fontId="42" fillId="0" borderId="30" xfId="0" applyNumberFormat="1" applyFont="1" applyFill="1" applyBorder="1" applyAlignment="1">
      <alignment horizontal="center"/>
    </xf>
    <xf numFmtId="1" fontId="42" fillId="0" borderId="30" xfId="0" applyNumberFormat="1" applyFont="1" applyFill="1" applyBorder="1" applyAlignment="1">
      <alignment horizontal="right"/>
    </xf>
    <xf numFmtId="4" fontId="42" fillId="0" borderId="30" xfId="0" applyNumberFormat="1" applyFont="1" applyFill="1" applyBorder="1" applyAlignment="1">
      <alignment horizontal="right"/>
    </xf>
    <xf numFmtId="173" fontId="42" fillId="0" borderId="30" xfId="0" applyNumberFormat="1" applyFont="1" applyBorder="1" applyAlignment="1">
      <alignment horizontal="right"/>
    </xf>
    <xf numFmtId="173" fontId="41" fillId="6" borderId="20" xfId="0" applyNumberFormat="1" applyFont="1" applyFill="1" applyBorder="1" applyAlignment="1">
      <alignment horizontal="right"/>
    </xf>
    <xf numFmtId="49" fontId="41" fillId="6" borderId="20" xfId="0" applyNumberFormat="1" applyFont="1" applyFill="1" applyBorder="1" applyAlignment="1">
      <alignment vertical="top" wrapText="1"/>
    </xf>
    <xf numFmtId="171" fontId="41" fillId="6" borderId="20" xfId="0" applyFont="1" applyFill="1" applyBorder="1" applyAlignment="1" applyProtection="1">
      <alignment vertical="top" wrapText="1"/>
      <protection locked="0"/>
    </xf>
    <xf numFmtId="171" fontId="41" fillId="6" borderId="20" xfId="0" applyFont="1" applyFill="1" applyBorder="1" applyAlignment="1">
      <alignment horizontal="right"/>
    </xf>
    <xf numFmtId="174" fontId="41" fillId="6" borderId="20" xfId="0" applyNumberFormat="1" applyFont="1" applyFill="1" applyBorder="1" applyAlignment="1">
      <alignment horizontal="right"/>
    </xf>
    <xf numFmtId="175" fontId="42" fillId="0" borderId="0" xfId="0" applyNumberFormat="1" applyFont="1" applyBorder="1" applyAlignment="1" applyProtection="1">
      <alignment horizontal="right"/>
      <protection locked="0"/>
    </xf>
    <xf numFmtId="49" fontId="41" fillId="7" borderId="20" xfId="0" applyNumberFormat="1" applyFont="1" applyFill="1" applyBorder="1" applyAlignment="1">
      <alignment horizontal="left" vertical="top" wrapText="1"/>
    </xf>
    <xf numFmtId="171" fontId="41" fillId="7" borderId="20" xfId="0" applyFont="1" applyFill="1" applyBorder="1" applyAlignment="1" applyProtection="1">
      <alignment horizontal="left" vertical="top" wrapText="1"/>
      <protection locked="0"/>
    </xf>
    <xf numFmtId="49" fontId="41" fillId="7" borderId="20" xfId="0" applyNumberFormat="1" applyFont="1" applyFill="1" applyBorder="1" applyAlignment="1">
      <alignment horizontal="center"/>
    </xf>
    <xf numFmtId="1" fontId="41" fillId="7" borderId="20" xfId="0" applyNumberFormat="1" applyFont="1" applyFill="1" applyBorder="1" applyAlignment="1">
      <alignment horizontal="right"/>
    </xf>
    <xf numFmtId="4" fontId="41" fillId="7" borderId="20" xfId="0" applyNumberFormat="1" applyFont="1" applyFill="1" applyBorder="1" applyAlignment="1">
      <alignment horizontal="right"/>
    </xf>
    <xf numFmtId="44" fontId="41" fillId="7" borderId="20" xfId="0" applyNumberFormat="1" applyFont="1" applyFill="1" applyBorder="1" applyAlignment="1">
      <alignment horizontal="right"/>
    </xf>
    <xf numFmtId="49" fontId="40" fillId="5" borderId="20" xfId="0" applyNumberFormat="1" applyFont="1" applyFill="1" applyBorder="1" applyAlignment="1">
      <alignment horizontal="left" vertical="top"/>
    </xf>
    <xf numFmtId="171" fontId="40" fillId="5" borderId="20" xfId="0" applyFont="1" applyFill="1" applyBorder="1" applyAlignment="1" applyProtection="1">
      <alignment horizontal="left" vertical="top" wrapText="1"/>
      <protection locked="0"/>
    </xf>
    <xf numFmtId="49" fontId="40" fillId="5" borderId="20" xfId="0" applyNumberFormat="1" applyFont="1" applyFill="1" applyBorder="1" applyAlignment="1">
      <alignment horizontal="center"/>
    </xf>
    <xf numFmtId="1" fontId="40" fillId="5" borderId="20" xfId="0" applyNumberFormat="1" applyFont="1" applyFill="1" applyBorder="1" applyAlignment="1">
      <alignment horizontal="right"/>
    </xf>
    <xf numFmtId="4" fontId="40" fillId="5" borderId="20" xfId="0" applyNumberFormat="1" applyFont="1" applyFill="1" applyBorder="1" applyAlignment="1">
      <alignment horizontal="right"/>
    </xf>
    <xf numFmtId="44" fontId="40" fillId="5" borderId="20" xfId="0" applyNumberFormat="1" applyFont="1" applyFill="1" applyBorder="1" applyAlignment="1">
      <alignment horizontal="right" wrapText="1"/>
    </xf>
    <xf numFmtId="0" fontId="13" fillId="0" borderId="32" xfId="16" applyNumberFormat="1" applyFont="1" applyFill="1" applyBorder="1" applyAlignment="1">
      <alignment horizontal="right" vertical="top" wrapText="1"/>
    </xf>
    <xf numFmtId="171" fontId="13" fillId="0" borderId="1" xfId="16" applyFont="1" applyFill="1" applyBorder="1" applyAlignment="1">
      <alignment horizontal="right" vertical="center" wrapText="1"/>
    </xf>
    <xf numFmtId="171" fontId="13" fillId="0" borderId="0" xfId="16" applyFont="1" applyFill="1" applyAlignment="1">
      <alignment horizontal="justify" vertical="center"/>
    </xf>
    <xf numFmtId="0" fontId="13" fillId="0" borderId="0" xfId="16" applyNumberFormat="1" applyFont="1" applyFill="1" applyAlignment="1">
      <alignment horizontal="left" vertical="top" wrapText="1"/>
    </xf>
    <xf numFmtId="171" fontId="5" fillId="0" borderId="0" xfId="0" applyFont="1"/>
    <xf numFmtId="171" fontId="0" fillId="0" borderId="0" xfId="0" applyFill="1"/>
    <xf numFmtId="4" fontId="13" fillId="0" borderId="0" xfId="16" applyNumberFormat="1" applyFont="1" applyFill="1" applyBorder="1" applyAlignment="1">
      <alignment horizontal="left" wrapText="1"/>
    </xf>
    <xf numFmtId="176" fontId="13" fillId="0" borderId="0" xfId="16" applyNumberFormat="1" applyFont="1" applyFill="1" applyAlignment="1">
      <alignment horizontal="right" vertical="center"/>
    </xf>
    <xf numFmtId="176" fontId="13" fillId="0" borderId="0" xfId="16" applyNumberFormat="1" applyFont="1" applyFill="1" applyAlignment="1">
      <alignment horizontal="center" vertical="center"/>
    </xf>
    <xf numFmtId="176" fontId="13" fillId="0" borderId="0" xfId="16" applyNumberFormat="1" applyFont="1" applyFill="1" applyAlignment="1">
      <alignment vertical="center"/>
    </xf>
    <xf numFmtId="176" fontId="12" fillId="0" borderId="0" xfId="16" applyNumberFormat="1" applyFont="1" applyFill="1" applyAlignment="1">
      <alignment horizontal="center" vertical="center" wrapText="1"/>
    </xf>
    <xf numFmtId="176" fontId="12" fillId="0" borderId="0" xfId="16" applyNumberFormat="1" applyFont="1" applyFill="1" applyAlignment="1">
      <alignment horizontal="center" vertical="center"/>
    </xf>
    <xf numFmtId="176" fontId="13" fillId="0" borderId="0" xfId="16" applyNumberFormat="1" applyFont="1" applyFill="1" applyBorder="1" applyAlignment="1">
      <alignment horizontal="left" vertical="center"/>
    </xf>
    <xf numFmtId="176" fontId="13" fillId="0" borderId="0" xfId="16" applyNumberFormat="1" applyFont="1" applyFill="1" applyBorder="1" applyAlignment="1">
      <alignment horizontal="left" wrapText="1" indent="4"/>
    </xf>
    <xf numFmtId="176" fontId="15" fillId="0" borderId="0" xfId="16" applyNumberFormat="1" applyFont="1" applyFill="1" applyBorder="1" applyAlignment="1">
      <alignment horizontal="left" vertical="center"/>
    </xf>
    <xf numFmtId="176" fontId="13" fillId="0" borderId="0" xfId="16" applyNumberFormat="1" applyFont="1" applyFill="1" applyBorder="1" applyAlignment="1">
      <alignment horizontal="left" vertical="center" indent="1"/>
    </xf>
    <xf numFmtId="176" fontId="13" fillId="0" borderId="0" xfId="16" applyNumberFormat="1" applyFont="1" applyFill="1" applyBorder="1" applyAlignment="1">
      <alignment horizontal="left" wrapText="1"/>
    </xf>
    <xf numFmtId="176" fontId="17" fillId="2" borderId="0" xfId="0" applyNumberFormat="1" applyFont="1" applyFill="1" applyAlignment="1">
      <alignment horizontal="center" vertical="center" wrapText="1"/>
    </xf>
    <xf numFmtId="176" fontId="13" fillId="0" borderId="5" xfId="16" applyNumberFormat="1" applyFont="1" applyFill="1" applyBorder="1" applyAlignment="1">
      <alignment horizontal="center" vertical="center" wrapText="1"/>
    </xf>
    <xf numFmtId="176" fontId="17" fillId="0" borderId="0" xfId="16" applyNumberFormat="1" applyFont="1" applyFill="1" applyAlignment="1" applyProtection="1">
      <alignment horizontal="center" vertical="top" wrapText="1"/>
      <protection locked="0"/>
    </xf>
    <xf numFmtId="176" fontId="17" fillId="2" borderId="0" xfId="0" applyNumberFormat="1" applyFont="1" applyFill="1" applyAlignment="1" applyProtection="1">
      <alignment horizontal="center" vertical="center" wrapText="1"/>
      <protection locked="0"/>
    </xf>
    <xf numFmtId="176" fontId="17" fillId="0" borderId="0" xfId="0" applyNumberFormat="1" applyFont="1" applyFill="1" applyAlignment="1" applyProtection="1">
      <alignment horizontal="center" vertical="center" wrapText="1"/>
      <protection locked="0"/>
    </xf>
    <xf numFmtId="176" fontId="15" fillId="0" borderId="0" xfId="16" applyNumberFormat="1" applyFont="1" applyFill="1" applyBorder="1" applyAlignment="1">
      <alignment horizontal="right" vertical="center" wrapText="1"/>
    </xf>
    <xf numFmtId="176" fontId="13" fillId="0" borderId="0" xfId="16" applyNumberFormat="1" applyFont="1" applyFill="1" applyBorder="1" applyAlignment="1" applyProtection="1">
      <alignment horizontal="center" vertical="center" wrapText="1"/>
      <protection locked="0"/>
    </xf>
    <xf numFmtId="176" fontId="18" fillId="0" borderId="0" xfId="16" applyNumberFormat="1" applyFont="1" applyFill="1" applyAlignment="1" applyProtection="1">
      <alignment horizontal="justify" vertical="top" wrapText="1"/>
      <protection locked="0"/>
    </xf>
    <xf numFmtId="176" fontId="17" fillId="0" borderId="0" xfId="16" applyNumberFormat="1" applyFont="1" applyFill="1" applyAlignment="1">
      <alignment horizontal="right" wrapText="1"/>
    </xf>
    <xf numFmtId="176" fontId="13" fillId="0" borderId="0" xfId="16" applyNumberFormat="1" applyFont="1" applyFill="1"/>
    <xf numFmtId="176" fontId="13" fillId="0" borderId="0" xfId="16" applyNumberFormat="1" applyFont="1" applyFill="1" applyBorder="1" applyAlignment="1">
      <alignment horizontal="center" vertical="center"/>
    </xf>
    <xf numFmtId="176" fontId="13" fillId="0" borderId="0" xfId="0" applyNumberFormat="1" applyFont="1" applyFill="1" applyAlignment="1">
      <alignment horizontal="center" vertical="center" wrapText="1"/>
    </xf>
    <xf numFmtId="176" fontId="13" fillId="0" borderId="0" xfId="16" applyNumberFormat="1" applyFont="1" applyFill="1" applyAlignment="1" applyProtection="1">
      <alignment horizontal="right" vertical="top" wrapText="1"/>
      <protection locked="0"/>
    </xf>
    <xf numFmtId="176" fontId="13" fillId="0" borderId="0" xfId="0" applyNumberFormat="1" applyFont="1" applyFill="1" applyAlignment="1" applyProtection="1">
      <alignment horizontal="center" vertical="center" wrapText="1"/>
      <protection locked="0"/>
    </xf>
    <xf numFmtId="176" fontId="13" fillId="0" borderId="0" xfId="16" applyNumberFormat="1" applyFont="1" applyFill="1" applyBorder="1" applyAlignment="1">
      <alignment horizontal="center" vertical="center" wrapText="1"/>
    </xf>
    <xf numFmtId="176" fontId="18" fillId="0" borderId="0" xfId="16" applyNumberFormat="1" applyFont="1" applyFill="1" applyAlignment="1">
      <alignment horizontal="justify" vertical="top" wrapText="1"/>
    </xf>
    <xf numFmtId="176" fontId="13" fillId="0" borderId="0" xfId="16" applyNumberFormat="1" applyFont="1" applyFill="1" applyAlignment="1">
      <alignment horizontal="right" wrapText="1"/>
    </xf>
    <xf numFmtId="176" fontId="30" fillId="0" borderId="28" xfId="31" applyNumberFormat="1" applyFont="1" applyBorder="1"/>
    <xf numFmtId="176" fontId="30" fillId="0" borderId="0" xfId="31" applyNumberFormat="1" applyFont="1" applyBorder="1" applyAlignment="1" applyProtection="1">
      <alignment wrapText="1"/>
      <protection locked="0"/>
    </xf>
    <xf numFmtId="176" fontId="13" fillId="0" borderId="0" xfId="0" applyNumberFormat="1" applyFont="1" applyFill="1" applyBorder="1" applyAlignment="1" applyProtection="1">
      <alignment vertical="center" wrapText="1"/>
      <protection locked="0"/>
    </xf>
    <xf numFmtId="176" fontId="32" fillId="0" borderId="0" xfId="0" applyNumberFormat="1" applyFont="1" applyFill="1" applyBorder="1" applyAlignment="1" applyProtection="1">
      <alignment vertical="center" wrapText="1"/>
      <protection locked="0"/>
    </xf>
    <xf numFmtId="176" fontId="34" fillId="0" borderId="0" xfId="0" applyNumberFormat="1" applyFont="1" applyFill="1" applyBorder="1" applyAlignment="1" applyProtection="1">
      <alignment vertical="center" wrapText="1"/>
      <protection locked="0"/>
    </xf>
    <xf numFmtId="176" fontId="32" fillId="0" borderId="0" xfId="31" applyNumberFormat="1" applyFont="1" applyFill="1" applyBorder="1" applyProtection="1">
      <protection locked="0"/>
    </xf>
    <xf numFmtId="176" fontId="30" fillId="0" borderId="0" xfId="31" applyNumberFormat="1" applyFont="1" applyFill="1" applyBorder="1" applyAlignment="1" applyProtection="1">
      <protection locked="0"/>
    </xf>
    <xf numFmtId="176" fontId="17" fillId="0" borderId="0" xfId="16" applyNumberFormat="1" applyFont="1" applyFill="1" applyAlignment="1" applyProtection="1">
      <alignment horizontal="right" vertical="top" wrapText="1"/>
      <protection locked="0"/>
    </xf>
    <xf numFmtId="176" fontId="37" fillId="0" borderId="0" xfId="16" applyNumberFormat="1" applyFont="1" applyFill="1" applyAlignment="1" applyProtection="1">
      <alignment horizontal="right" vertical="top" wrapText="1"/>
      <protection locked="0"/>
    </xf>
    <xf numFmtId="176" fontId="37" fillId="2" borderId="0" xfId="0" applyNumberFormat="1" applyFont="1" applyFill="1" applyAlignment="1" applyProtection="1">
      <alignment horizontal="center" vertical="center" wrapText="1"/>
      <protection locked="0"/>
    </xf>
    <xf numFmtId="176" fontId="17" fillId="0" borderId="0" xfId="16" applyNumberFormat="1" applyFont="1" applyFill="1" applyAlignment="1" applyProtection="1">
      <alignment vertical="top" wrapText="1"/>
      <protection locked="0"/>
    </xf>
    <xf numFmtId="176" fontId="30" fillId="0" borderId="0" xfId="31" applyNumberFormat="1" applyFont="1" applyFill="1" applyBorder="1" applyProtection="1">
      <protection locked="0"/>
    </xf>
    <xf numFmtId="176" fontId="30" fillId="0" borderId="24" xfId="31" applyNumberFormat="1" applyFont="1" applyFill="1" applyBorder="1"/>
    <xf numFmtId="176" fontId="30" fillId="0" borderId="0" xfId="31" applyNumberFormat="1" applyFont="1" applyFill="1" applyBorder="1"/>
    <xf numFmtId="176" fontId="30" fillId="0" borderId="0" xfId="31" applyNumberFormat="1" applyFont="1" applyBorder="1"/>
    <xf numFmtId="176" fontId="33" fillId="0" borderId="29" xfId="31" applyNumberFormat="1" applyFont="1" applyBorder="1"/>
    <xf numFmtId="176" fontId="30" fillId="0" borderId="0" xfId="31" applyNumberFormat="1" applyFont="1" applyBorder="1" applyAlignment="1">
      <alignment wrapText="1"/>
    </xf>
    <xf numFmtId="176" fontId="32" fillId="0" borderId="0" xfId="0" applyNumberFormat="1" applyFont="1" applyFill="1" applyBorder="1" applyAlignment="1" applyProtection="1">
      <alignment horizontal="center" vertical="center" wrapText="1"/>
      <protection locked="0"/>
    </xf>
    <xf numFmtId="176" fontId="34" fillId="0" borderId="0" xfId="0" applyNumberFormat="1" applyFont="1" applyFill="1" applyBorder="1" applyAlignment="1" applyProtection="1">
      <alignment horizontal="center" vertical="center" wrapText="1"/>
      <protection locked="0"/>
    </xf>
    <xf numFmtId="176" fontId="32" fillId="0" borderId="0" xfId="0" applyNumberFormat="1" applyFont="1" applyFill="1" applyAlignment="1" applyProtection="1">
      <alignment horizontal="center" vertical="center" wrapText="1"/>
      <protection locked="0"/>
    </xf>
    <xf numFmtId="176" fontId="13" fillId="0" borderId="0" xfId="16" applyNumberFormat="1" applyFont="1" applyFill="1" applyAlignment="1" applyProtection="1">
      <alignment vertical="top" wrapText="1"/>
      <protection locked="0"/>
    </xf>
    <xf numFmtId="176" fontId="30" fillId="0" borderId="25" xfId="31" applyNumberFormat="1" applyFont="1" applyFill="1" applyBorder="1"/>
    <xf numFmtId="176" fontId="13" fillId="0" borderId="0" xfId="16" applyNumberFormat="1" applyFont="1" applyFill="1" applyAlignment="1">
      <alignment horizontal="justify" wrapText="1"/>
    </xf>
    <xf numFmtId="176" fontId="17" fillId="2" borderId="0" xfId="0" applyNumberFormat="1" applyFont="1" applyFill="1" applyAlignment="1" applyProtection="1">
      <alignment vertical="center" wrapText="1"/>
      <protection locked="0"/>
    </xf>
    <xf numFmtId="176" fontId="17" fillId="2" borderId="0" xfId="0" applyNumberFormat="1" applyFont="1" applyFill="1" applyAlignment="1" applyProtection="1">
      <alignment vertical="top" wrapText="1"/>
      <protection locked="0"/>
    </xf>
    <xf numFmtId="176" fontId="13" fillId="0" borderId="0" xfId="16" applyNumberFormat="1" applyFont="1" applyFill="1" applyBorder="1" applyAlignment="1">
      <alignment horizontal="right" vertical="center"/>
    </xf>
    <xf numFmtId="176" fontId="13" fillId="0" borderId="0" xfId="0" applyNumberFormat="1" applyFont="1" applyFill="1" applyAlignment="1" applyProtection="1">
      <alignment vertical="center" wrapText="1"/>
      <protection locked="0"/>
    </xf>
    <xf numFmtId="176" fontId="13" fillId="0" borderId="0" xfId="0" applyNumberFormat="1" applyFont="1" applyFill="1" applyAlignment="1" applyProtection="1">
      <alignment vertical="top" wrapText="1"/>
      <protection locked="0"/>
    </xf>
    <xf numFmtId="176" fontId="13" fillId="0" borderId="0" xfId="16" applyNumberFormat="1" applyFont="1" applyFill="1" applyAlignment="1">
      <alignment horizontal="center" wrapText="1"/>
    </xf>
    <xf numFmtId="171" fontId="44" fillId="0" borderId="30" xfId="0" applyFont="1" applyBorder="1" applyAlignment="1">
      <alignment horizontal="left" vertical="top" wrapText="1"/>
    </xf>
    <xf numFmtId="171" fontId="42" fillId="0" borderId="20" xfId="0" applyFont="1" applyFill="1" applyBorder="1" applyAlignment="1">
      <alignment horizontal="left" vertical="top" wrapText="1"/>
    </xf>
    <xf numFmtId="1" fontId="42" fillId="0" borderId="20" xfId="0" applyNumberFormat="1" applyFont="1" applyFill="1" applyBorder="1" applyAlignment="1" applyProtection="1">
      <alignment horizontal="right"/>
      <protection locked="0"/>
    </xf>
    <xf numFmtId="4" fontId="42" fillId="0" borderId="20" xfId="0" applyNumberFormat="1" applyFont="1" applyFill="1" applyBorder="1" applyAlignment="1" applyProtection="1">
      <alignment horizontal="right"/>
      <protection locked="0"/>
    </xf>
    <xf numFmtId="173" fontId="42" fillId="0" borderId="20" xfId="0" applyNumberFormat="1" applyFont="1" applyFill="1" applyBorder="1" applyAlignment="1">
      <alignment horizontal="right"/>
    </xf>
    <xf numFmtId="177" fontId="41" fillId="6" borderId="20" xfId="0" applyNumberFormat="1" applyFont="1" applyFill="1" applyBorder="1" applyAlignment="1">
      <alignment horizontal="right"/>
    </xf>
    <xf numFmtId="177" fontId="40" fillId="5" borderId="20" xfId="0" applyNumberFormat="1" applyFont="1" applyFill="1" applyBorder="1" applyAlignment="1">
      <alignment horizontal="right" wrapText="1"/>
    </xf>
    <xf numFmtId="176" fontId="13" fillId="0" borderId="0" xfId="16" applyNumberFormat="1" applyFont="1" applyFill="1" applyAlignment="1">
      <alignment horizontal="left" vertical="center" wrapText="1"/>
    </xf>
    <xf numFmtId="176" fontId="0" fillId="0" borderId="0" xfId="0" applyNumberFormat="1"/>
    <xf numFmtId="176" fontId="13" fillId="0" borderId="0" xfId="16" applyNumberFormat="1" applyFont="1" applyFill="1" applyAlignment="1">
      <alignment horizontal="right" vertical="top" wrapText="1"/>
    </xf>
    <xf numFmtId="176" fontId="13" fillId="0" borderId="0" xfId="16" applyNumberFormat="1" applyFont="1" applyFill="1" applyAlignment="1">
      <alignment horizontal="right" vertical="center" wrapText="1"/>
    </xf>
    <xf numFmtId="176" fontId="15" fillId="0" borderId="0" xfId="16" applyNumberFormat="1" applyFont="1" applyFill="1" applyBorder="1" applyAlignment="1" applyProtection="1">
      <alignment horizontal="right" vertical="center" wrapText="1"/>
      <protection locked="0"/>
    </xf>
    <xf numFmtId="176" fontId="13" fillId="0" borderId="0" xfId="16" applyNumberFormat="1" applyFont="1" applyFill="1" applyAlignment="1" applyProtection="1">
      <alignment horizontal="center" wrapText="1"/>
      <protection locked="0"/>
    </xf>
    <xf numFmtId="176" fontId="17" fillId="0" borderId="0" xfId="16" applyNumberFormat="1" applyFont="1" applyFill="1" applyAlignment="1" applyProtection="1">
      <alignment horizontal="right" wrapText="1"/>
      <protection locked="0"/>
    </xf>
    <xf numFmtId="176" fontId="13" fillId="0" borderId="0" xfId="16" applyNumberFormat="1" applyFont="1" applyFill="1" applyAlignment="1" applyProtection="1">
      <alignment horizontal="right" wrapText="1"/>
      <protection locked="0"/>
    </xf>
    <xf numFmtId="176" fontId="13" fillId="0" borderId="0" xfId="16" applyNumberFormat="1" applyFont="1" applyFill="1" applyProtection="1">
      <protection locked="0"/>
    </xf>
    <xf numFmtId="171" fontId="44" fillId="0" borderId="20" xfId="0" applyFont="1" applyBorder="1" applyAlignment="1">
      <alignment horizontal="left" vertical="top" wrapText="1"/>
    </xf>
    <xf numFmtId="171" fontId="32" fillId="0" borderId="0" xfId="16" applyNumberFormat="1" applyFont="1" applyFill="1" applyBorder="1" applyAlignment="1">
      <alignment horizontal="right" vertical="center" wrapText="1"/>
    </xf>
    <xf numFmtId="0" fontId="32" fillId="0" borderId="0" xfId="0" applyNumberFormat="1" applyFont="1" applyFill="1" applyAlignment="1" applyProtection="1">
      <alignment vertical="top" wrapText="1"/>
    </xf>
    <xf numFmtId="173" fontId="42" fillId="0" borderId="20" xfId="0" applyNumberFormat="1" applyFont="1" applyFill="1" applyBorder="1" applyAlignment="1">
      <alignment horizontal="right" wrapText="1"/>
    </xf>
    <xf numFmtId="176" fontId="15" fillId="0" borderId="17" xfId="16" applyNumberFormat="1" applyFont="1" applyFill="1" applyBorder="1" applyAlignment="1">
      <alignment horizontal="right" vertical="center" wrapText="1"/>
    </xf>
    <xf numFmtId="177" fontId="15" fillId="0" borderId="5" xfId="16" applyNumberFormat="1" applyFont="1" applyFill="1" applyBorder="1" applyAlignment="1">
      <alignment horizontal="right" vertical="center" wrapText="1"/>
    </xf>
    <xf numFmtId="171" fontId="15" fillId="0" borderId="3" xfId="16" applyNumberFormat="1" applyFont="1" applyBorder="1" applyAlignment="1">
      <alignment horizontal="center" vertical="center" wrapText="1"/>
    </xf>
    <xf numFmtId="171" fontId="15" fillId="0" borderId="2" xfId="16" applyNumberFormat="1" applyFont="1" applyBorder="1" applyAlignment="1">
      <alignment horizontal="center" vertical="center" wrapText="1"/>
    </xf>
    <xf numFmtId="171" fontId="15" fillId="0" borderId="4" xfId="16" applyNumberFormat="1" applyFont="1" applyBorder="1" applyAlignment="1">
      <alignment horizontal="center" vertical="center" wrapText="1"/>
    </xf>
    <xf numFmtId="176" fontId="15" fillId="0" borderId="5" xfId="16" applyNumberFormat="1" applyFont="1" applyFill="1" applyBorder="1" applyAlignment="1">
      <alignment horizontal="right" vertical="center" wrapText="1"/>
    </xf>
    <xf numFmtId="171" fontId="13" fillId="0" borderId="14" xfId="16" applyNumberFormat="1" applyFont="1" applyFill="1" applyBorder="1" applyAlignment="1">
      <alignment horizontal="left" vertical="center" indent="4"/>
    </xf>
    <xf numFmtId="171" fontId="13" fillId="0" borderId="15" xfId="16" applyNumberFormat="1" applyFont="1" applyFill="1" applyBorder="1" applyAlignment="1">
      <alignment horizontal="left" vertical="center" indent="4"/>
    </xf>
    <xf numFmtId="171" fontId="13" fillId="0" borderId="16" xfId="16" applyNumberFormat="1" applyFont="1" applyFill="1" applyBorder="1" applyAlignment="1">
      <alignment horizontal="left" vertical="center" indent="4"/>
    </xf>
    <xf numFmtId="49" fontId="13" fillId="0" borderId="5" xfId="16" applyNumberFormat="1" applyFont="1" applyFill="1" applyBorder="1" applyAlignment="1">
      <alignment horizontal="center" vertical="center"/>
    </xf>
    <xf numFmtId="171" fontId="13" fillId="0" borderId="9" xfId="16" applyNumberFormat="1" applyFont="1" applyFill="1" applyBorder="1" applyAlignment="1">
      <alignment horizontal="left" vertical="center" indent="4"/>
    </xf>
    <xf numFmtId="171" fontId="13" fillId="0" borderId="10" xfId="16" applyNumberFormat="1" applyFont="1" applyFill="1" applyBorder="1" applyAlignment="1">
      <alignment horizontal="left" vertical="center" indent="4"/>
    </xf>
    <xf numFmtId="171" fontId="13" fillId="0" borderId="11" xfId="16" applyNumberFormat="1" applyFont="1" applyFill="1" applyBorder="1" applyAlignment="1">
      <alignment horizontal="left" vertical="center" indent="4"/>
    </xf>
    <xf numFmtId="4" fontId="13" fillId="0" borderId="0" xfId="16" applyNumberFormat="1" applyFont="1" applyFill="1" applyBorder="1" applyAlignment="1">
      <alignment horizontal="left" wrapText="1"/>
    </xf>
    <xf numFmtId="171" fontId="13" fillId="0" borderId="12" xfId="16" applyNumberFormat="1" applyFont="1" applyFill="1" applyBorder="1" applyAlignment="1">
      <alignment horizontal="left" vertical="center" indent="4"/>
    </xf>
    <xf numFmtId="171" fontId="13" fillId="0" borderId="0" xfId="16" applyNumberFormat="1" applyFont="1" applyFill="1" applyBorder="1" applyAlignment="1">
      <alignment horizontal="left" vertical="center" indent="4"/>
    </xf>
    <xf numFmtId="171" fontId="13" fillId="0" borderId="13" xfId="16" applyNumberFormat="1" applyFont="1" applyFill="1" applyBorder="1" applyAlignment="1">
      <alignment horizontal="left" vertical="center" indent="4"/>
    </xf>
    <xf numFmtId="4" fontId="12" fillId="0" borderId="0" xfId="16" applyNumberFormat="1" applyFont="1" applyAlignment="1">
      <alignment horizontal="center" vertical="center" wrapText="1"/>
    </xf>
    <xf numFmtId="171" fontId="13" fillId="0" borderId="6" xfId="16" applyNumberFormat="1" applyFont="1" applyFill="1" applyBorder="1" applyAlignment="1">
      <alignment horizontal="left" vertical="center" wrapText="1" indent="4"/>
    </xf>
    <xf numFmtId="171" fontId="13" fillId="0" borderId="7" xfId="16" applyNumberFormat="1" applyFont="1" applyFill="1" applyBorder="1" applyAlignment="1">
      <alignment horizontal="left" vertical="center" wrapText="1" indent="4"/>
    </xf>
    <xf numFmtId="171" fontId="13" fillId="0" borderId="8" xfId="16" applyNumberFormat="1" applyFont="1" applyFill="1" applyBorder="1" applyAlignment="1">
      <alignment horizontal="left" vertical="center" wrapText="1" indent="4"/>
    </xf>
    <xf numFmtId="20" fontId="13" fillId="0" borderId="9" xfId="16" applyNumberFormat="1" applyFont="1" applyFill="1" applyBorder="1" applyAlignment="1">
      <alignment horizontal="left" vertical="center" indent="4"/>
    </xf>
    <xf numFmtId="20" fontId="13" fillId="0" borderId="10" xfId="16" applyNumberFormat="1" applyFont="1" applyFill="1" applyBorder="1" applyAlignment="1">
      <alignment horizontal="left" vertical="center" indent="4"/>
    </xf>
    <xf numFmtId="20" fontId="13" fillId="0" borderId="11" xfId="16" applyNumberFormat="1" applyFont="1" applyFill="1" applyBorder="1" applyAlignment="1">
      <alignment horizontal="left" vertical="center" indent="4"/>
    </xf>
    <xf numFmtId="0" fontId="13" fillId="0" borderId="0" xfId="16" applyNumberFormat="1" applyFont="1"/>
    <xf numFmtId="176" fontId="15" fillId="0" borderId="32" xfId="16" applyNumberFormat="1" applyFont="1" applyFill="1" applyBorder="1" applyAlignment="1">
      <alignment horizontal="right" vertical="center" wrapText="1"/>
    </xf>
    <xf numFmtId="176" fontId="15" fillId="0" borderId="1" xfId="16" applyNumberFormat="1" applyFont="1" applyFill="1" applyBorder="1" applyAlignment="1">
      <alignment horizontal="right" vertical="center" wrapText="1"/>
    </xf>
    <xf numFmtId="176" fontId="15" fillId="0" borderId="33" xfId="16" applyNumberFormat="1" applyFont="1" applyFill="1" applyBorder="1" applyAlignment="1">
      <alignment horizontal="right" vertical="center" wrapText="1"/>
    </xf>
    <xf numFmtId="176" fontId="15" fillId="0" borderId="5" xfId="16" applyNumberFormat="1" applyFont="1" applyFill="1" applyBorder="1" applyAlignment="1" applyProtection="1">
      <alignment horizontal="right" vertical="center" wrapText="1"/>
      <protection locked="0"/>
    </xf>
    <xf numFmtId="176" fontId="15" fillId="0" borderId="18" xfId="16" applyNumberFormat="1" applyFont="1" applyFill="1" applyBorder="1" applyAlignment="1" applyProtection="1">
      <alignment horizontal="right" vertical="center" wrapText="1"/>
      <protection locked="0"/>
    </xf>
    <xf numFmtId="0" fontId="13" fillId="0" borderId="6" xfId="16" applyNumberFormat="1" applyFont="1" applyFill="1" applyBorder="1" applyAlignment="1">
      <alignment horizontal="center" vertical="top" wrapText="1"/>
    </xf>
    <xf numFmtId="0" fontId="13" fillId="0" borderId="8" xfId="16" applyNumberFormat="1" applyFont="1" applyFill="1" applyBorder="1" applyAlignment="1">
      <alignment horizontal="center" vertical="top" wrapText="1"/>
    </xf>
    <xf numFmtId="171" fontId="15" fillId="0" borderId="19" xfId="16" applyFont="1" applyFill="1" applyBorder="1" applyAlignment="1">
      <alignment horizontal="center" vertical="center" wrapText="1"/>
    </xf>
    <xf numFmtId="171" fontId="15" fillId="0" borderId="21" xfId="16" applyFont="1" applyFill="1" applyBorder="1" applyAlignment="1">
      <alignment horizontal="center" vertical="center" wrapText="1"/>
    </xf>
    <xf numFmtId="176" fontId="15" fillId="0" borderId="19" xfId="16" applyNumberFormat="1" applyFont="1" applyFill="1" applyBorder="1" applyAlignment="1" applyProtection="1">
      <alignment horizontal="right" vertical="center" wrapText="1"/>
      <protection locked="0"/>
    </xf>
    <xf numFmtId="176" fontId="15" fillId="0" borderId="20" xfId="16" applyNumberFormat="1" applyFont="1" applyFill="1" applyBorder="1" applyAlignment="1" applyProtection="1">
      <alignment horizontal="right" vertical="center" wrapText="1"/>
      <protection locked="0"/>
    </xf>
    <xf numFmtId="176" fontId="15" fillId="0" borderId="21" xfId="16" applyNumberFormat="1" applyFont="1" applyFill="1" applyBorder="1" applyAlignment="1" applyProtection="1">
      <alignment horizontal="right" vertical="center" wrapText="1"/>
      <protection locked="0"/>
    </xf>
    <xf numFmtId="176" fontId="15" fillId="0" borderId="17" xfId="16" applyNumberFormat="1" applyFont="1" applyFill="1" applyBorder="1" applyAlignment="1" applyProtection="1">
      <alignment horizontal="right" vertical="center" wrapText="1"/>
      <protection locked="0"/>
    </xf>
    <xf numFmtId="171" fontId="15" fillId="0" borderId="3" xfId="16" applyFont="1" applyFill="1" applyBorder="1" applyAlignment="1">
      <alignment horizontal="center" vertical="center" wrapText="1"/>
    </xf>
    <xf numFmtId="171" fontId="15" fillId="0" borderId="4" xfId="16" applyFont="1" applyFill="1" applyBorder="1" applyAlignment="1">
      <alignment horizontal="center" vertical="center" wrapText="1"/>
    </xf>
    <xf numFmtId="0" fontId="19" fillId="0" borderId="0" xfId="16" applyNumberFormat="1" applyFont="1" applyFill="1" applyAlignment="1">
      <alignment horizontal="justify" wrapText="1"/>
    </xf>
  </cellXfs>
  <cellStyles count="35">
    <cellStyle name="Comma 2" xfId="1"/>
    <cellStyle name="Comma 2 2" xfId="18"/>
    <cellStyle name="Comma 3" xfId="2"/>
    <cellStyle name="Comma 3 2" xfId="19"/>
    <cellStyle name="Hiperveza" xfId="3" builtinId="8"/>
    <cellStyle name="Hyperlink 2" xfId="4"/>
    <cellStyle name="Hyperlink 2 2" xfId="20"/>
    <cellStyle name="měny_laroux" xfId="5"/>
    <cellStyle name="meny_PERSONAL" xfId="6"/>
    <cellStyle name="měny_PERSONAL" xfId="7"/>
    <cellStyle name="Naslov 5" xfId="23"/>
    <cellStyle name="Navadno_List1" xfId="24"/>
    <cellStyle name="Normal 2" xfId="8"/>
    <cellStyle name="Normal 2 2" xfId="14"/>
    <cellStyle name="Normal 2 2 2" xfId="26"/>
    <cellStyle name="Normal 2 3" xfId="25"/>
    <cellStyle name="Normal 3" xfId="15"/>
    <cellStyle name="Normal_0725-1 Lopac okončano" xfId="32"/>
    <cellStyle name="normálne_PERSONAL" xfId="9"/>
    <cellStyle name="normální_laroux" xfId="10"/>
    <cellStyle name="Normalno" xfId="0" builtinId="0"/>
    <cellStyle name="Normalno 2" xfId="16"/>
    <cellStyle name="Normalno 3" xfId="21"/>
    <cellStyle name="Normalno 3 2" xfId="33"/>
    <cellStyle name="Normalno 4" xfId="22"/>
    <cellStyle name="Normalno 5" xfId="31"/>
    <cellStyle name="Postotak 2" xfId="27"/>
    <cellStyle name="Standard_PERS" xfId="11"/>
    <cellStyle name="Style 1" xfId="28"/>
    <cellStyle name="Ukupno" xfId="29"/>
    <cellStyle name="Valuta" xfId="34" builtinId="4"/>
    <cellStyle name="Währung [0]_PERSONAL" xfId="12"/>
    <cellStyle name="Währung_PERSONAL" xfId="13"/>
    <cellStyle name="Zarez 2" xfId="17"/>
    <cellStyle name="Zarez 3"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5</xdr:row>
      <xdr:rowOff>4026</xdr:rowOff>
    </xdr:from>
    <xdr:to>
      <xdr:col>1</xdr:col>
      <xdr:colOff>857044</xdr:colOff>
      <xdr:row>8</xdr:row>
      <xdr:rowOff>92876</xdr:rowOff>
    </xdr:to>
    <xdr:pic>
      <xdr:nvPicPr>
        <xdr:cNvPr id="2" name="Slika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42900" y="1166076"/>
          <a:ext cx="771319" cy="965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5</xdr:row>
      <xdr:rowOff>36834</xdr:rowOff>
    </xdr:from>
    <xdr:to>
      <xdr:col>1</xdr:col>
      <xdr:colOff>799894</xdr:colOff>
      <xdr:row>8</xdr:row>
      <xdr:rowOff>123568</xdr:rowOff>
    </xdr:to>
    <xdr:pic>
      <xdr:nvPicPr>
        <xdr:cNvPr id="2" name="Slika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0" y="1198884"/>
          <a:ext cx="771319" cy="963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1"/>
  <sheetViews>
    <sheetView showGridLines="0" tabSelected="1" view="pageBreakPreview" zoomScaleNormal="100" zoomScaleSheetLayoutView="90" workbookViewId="0">
      <selection activeCell="C66" sqref="C66:E66"/>
    </sheetView>
  </sheetViews>
  <sheetFormatPr defaultColWidth="9.140625" defaultRowHeight="409.6" customHeight="1"/>
  <cols>
    <col min="1" max="1" width="3.85546875" style="59" customWidth="1"/>
    <col min="2" max="2" width="51.85546875" style="23" customWidth="1"/>
    <col min="3" max="3" width="9.7109375" style="26" bestFit="1" customWidth="1"/>
    <col min="4" max="4" width="12.7109375" style="250" customWidth="1"/>
    <col min="5" max="5" width="11.42578125" style="250" customWidth="1"/>
    <col min="6" max="6" width="11" style="36" customWidth="1"/>
    <col min="7" max="7" width="12.85546875" style="36" customWidth="1"/>
    <col min="8" max="8" width="9.140625" style="36"/>
    <col min="9" max="9" width="9.140625" style="38"/>
    <col min="10" max="16384" width="9.140625" style="35"/>
  </cols>
  <sheetData>
    <row r="1" spans="1:9" s="1" customFormat="1" ht="12" customHeight="1">
      <c r="A1" s="58"/>
      <c r="B1" s="41"/>
      <c r="C1" s="27"/>
      <c r="D1" s="231"/>
      <c r="E1" s="231"/>
      <c r="F1" s="2"/>
      <c r="G1" s="2"/>
      <c r="H1" s="2"/>
      <c r="I1" s="3"/>
    </row>
    <row r="2" spans="1:9" s="1" customFormat="1" ht="12" customHeight="1">
      <c r="A2" s="59"/>
      <c r="B2" s="42"/>
      <c r="C2" s="42"/>
      <c r="D2" s="232"/>
      <c r="E2" s="232"/>
      <c r="F2" s="2"/>
      <c r="G2" s="2"/>
      <c r="H2" s="2"/>
      <c r="I2" s="3"/>
    </row>
    <row r="3" spans="1:9" s="1" customFormat="1" ht="12" customHeight="1">
      <c r="A3" s="58"/>
      <c r="B3" s="41"/>
      <c r="C3" s="27"/>
      <c r="D3" s="233"/>
      <c r="E3" s="231"/>
      <c r="F3" s="2"/>
      <c r="G3" s="2"/>
      <c r="H3" s="2"/>
      <c r="I3" s="3"/>
    </row>
    <row r="4" spans="1:9" s="6" customFormat="1" ht="27.75" customHeight="1">
      <c r="A4" s="324" t="s">
        <v>9</v>
      </c>
      <c r="B4" s="324"/>
      <c r="C4" s="324"/>
      <c r="D4" s="324"/>
      <c r="E4" s="324"/>
      <c r="F4" s="72"/>
      <c r="G4" s="72"/>
      <c r="H4" s="72"/>
      <c r="I4" s="5"/>
    </row>
    <row r="5" spans="1:9" s="6" customFormat="1" ht="27.75" customHeight="1">
      <c r="A5" s="60"/>
      <c r="B5" s="43"/>
      <c r="C5" s="43"/>
      <c r="D5" s="234"/>
      <c r="E5" s="234"/>
      <c r="F5" s="72"/>
      <c r="G5" s="72"/>
      <c r="H5" s="72"/>
      <c r="I5" s="5"/>
    </row>
    <row r="6" spans="1:9" s="6" customFormat="1" ht="27.75" customHeight="1">
      <c r="A6" s="60"/>
      <c r="B6" s="43"/>
      <c r="C6" s="43"/>
      <c r="D6" s="234"/>
      <c r="E6" s="234"/>
      <c r="F6" s="72"/>
      <c r="G6" s="72"/>
      <c r="H6" s="72"/>
      <c r="I6" s="5"/>
    </row>
    <row r="7" spans="1:9" s="6" customFormat="1" ht="27.75" customHeight="1">
      <c r="A7" s="60"/>
      <c r="B7" s="43"/>
      <c r="C7" s="43"/>
      <c r="D7" s="234"/>
      <c r="E7" s="234"/>
      <c r="F7" s="72"/>
      <c r="G7" s="72"/>
      <c r="H7" s="72"/>
      <c r="I7" s="5"/>
    </row>
    <row r="8" spans="1:9" s="6" customFormat="1" ht="13.5">
      <c r="A8" s="60"/>
      <c r="B8" s="43"/>
      <c r="C8" s="43"/>
      <c r="D8" s="234"/>
      <c r="E8" s="234"/>
      <c r="F8" s="72"/>
      <c r="G8" s="72"/>
      <c r="H8" s="72"/>
      <c r="I8" s="5"/>
    </row>
    <row r="9" spans="1:9" s="6" customFormat="1" ht="18" customHeight="1">
      <c r="A9" s="61"/>
      <c r="B9" s="44"/>
      <c r="C9" s="44"/>
      <c r="D9" s="235"/>
      <c r="E9" s="235"/>
      <c r="F9" s="72"/>
      <c r="G9" s="72"/>
      <c r="H9" s="72"/>
      <c r="I9" s="5"/>
    </row>
    <row r="10" spans="1:9" s="6" customFormat="1" ht="15.75" customHeight="1">
      <c r="A10" s="58"/>
      <c r="B10" s="45" t="s">
        <v>11</v>
      </c>
      <c r="C10" s="45"/>
      <c r="D10" s="236"/>
      <c r="E10" s="240"/>
      <c r="F10" s="72"/>
      <c r="G10" s="72"/>
      <c r="H10" s="72"/>
      <c r="I10" s="5"/>
    </row>
    <row r="11" spans="1:9" s="6" customFormat="1" ht="13.5">
      <c r="A11" s="62"/>
      <c r="B11" s="325"/>
      <c r="C11" s="326"/>
      <c r="D11" s="327"/>
      <c r="E11" s="251"/>
      <c r="F11" s="114"/>
      <c r="G11" s="72"/>
      <c r="H11" s="72"/>
      <c r="I11" s="5"/>
    </row>
    <row r="12" spans="1:9" s="6" customFormat="1" ht="13.5">
      <c r="A12" s="62"/>
      <c r="B12" s="46"/>
      <c r="C12" s="46"/>
      <c r="D12" s="237"/>
      <c r="E12" s="251"/>
      <c r="F12" s="72"/>
      <c r="G12" s="72"/>
      <c r="H12" s="72"/>
      <c r="I12" s="5"/>
    </row>
    <row r="13" spans="1:9" s="6" customFormat="1" ht="13.5">
      <c r="A13" s="58"/>
      <c r="B13" s="45" t="s">
        <v>7</v>
      </c>
      <c r="C13" s="45"/>
      <c r="D13" s="236"/>
      <c r="E13" s="240"/>
      <c r="F13" s="72"/>
      <c r="G13" s="72"/>
      <c r="H13" s="72"/>
      <c r="I13" s="5"/>
    </row>
    <row r="14" spans="1:9" s="6" customFormat="1" ht="33" customHeight="1">
      <c r="A14" s="62"/>
      <c r="B14" s="325"/>
      <c r="C14" s="326"/>
      <c r="D14" s="327"/>
      <c r="E14" s="240"/>
      <c r="F14" s="72"/>
      <c r="G14" s="72"/>
      <c r="H14" s="72"/>
      <c r="I14" s="5"/>
    </row>
    <row r="15" spans="1:9" s="6" customFormat="1" ht="15" customHeight="1">
      <c r="A15" s="62"/>
      <c r="B15" s="47"/>
      <c r="C15" s="31"/>
      <c r="D15" s="238"/>
      <c r="E15" s="240"/>
      <c r="F15" s="72"/>
      <c r="G15" s="72"/>
      <c r="H15" s="72"/>
      <c r="I15" s="5"/>
    </row>
    <row r="16" spans="1:9" s="6" customFormat="1" ht="13.5">
      <c r="A16" s="58"/>
      <c r="B16" s="45" t="s">
        <v>1</v>
      </c>
      <c r="C16" s="45"/>
      <c r="D16" s="236"/>
      <c r="E16" s="236"/>
      <c r="F16" s="72"/>
      <c r="G16" s="72"/>
      <c r="H16" s="72"/>
      <c r="I16" s="5"/>
    </row>
    <row r="17" spans="1:9" s="6" customFormat="1" ht="13.5">
      <c r="A17" s="58"/>
      <c r="B17" s="328" t="s">
        <v>40</v>
      </c>
      <c r="C17" s="329"/>
      <c r="D17" s="330"/>
      <c r="E17" s="236"/>
      <c r="F17" s="72"/>
      <c r="G17" s="72"/>
      <c r="H17" s="72"/>
      <c r="I17" s="5"/>
    </row>
    <row r="18" spans="1:9" s="6" customFormat="1" ht="13.5">
      <c r="A18" s="58"/>
      <c r="B18" s="321" t="s">
        <v>13</v>
      </c>
      <c r="C18" s="322"/>
      <c r="D18" s="323"/>
      <c r="E18" s="236"/>
      <c r="F18" s="72"/>
      <c r="G18" s="72"/>
      <c r="H18" s="72"/>
      <c r="I18" s="5"/>
    </row>
    <row r="19" spans="1:9" s="6" customFormat="1" ht="13.5">
      <c r="A19" s="58"/>
      <c r="B19" s="313" t="s">
        <v>14</v>
      </c>
      <c r="C19" s="314"/>
      <c r="D19" s="315"/>
      <c r="E19" s="236"/>
      <c r="F19" s="72"/>
      <c r="G19" s="72"/>
      <c r="H19" s="72"/>
      <c r="I19" s="5"/>
    </row>
    <row r="20" spans="1:9" s="6" customFormat="1" ht="13.5">
      <c r="A20" s="58"/>
      <c r="B20" s="48"/>
      <c r="C20" s="48"/>
      <c r="D20" s="239"/>
      <c r="E20" s="236"/>
      <c r="F20" s="72"/>
      <c r="G20" s="72"/>
      <c r="H20" s="72"/>
      <c r="I20" s="5"/>
    </row>
    <row r="21" spans="1:9" s="6" customFormat="1" ht="13.5">
      <c r="A21" s="58"/>
      <c r="B21" s="45" t="s">
        <v>0</v>
      </c>
      <c r="C21" s="45" t="s">
        <v>3</v>
      </c>
      <c r="D21" s="236"/>
      <c r="E21" s="236"/>
      <c r="F21" s="72"/>
      <c r="G21" s="72"/>
      <c r="H21" s="72"/>
      <c r="I21" s="5"/>
    </row>
    <row r="22" spans="1:9" s="6" customFormat="1" ht="16.5" customHeight="1">
      <c r="A22" s="58"/>
      <c r="B22" s="39" t="s">
        <v>26</v>
      </c>
      <c r="C22" s="316" t="s">
        <v>12</v>
      </c>
      <c r="D22" s="316"/>
      <c r="E22" s="236"/>
      <c r="F22" s="72"/>
      <c r="G22" s="72"/>
      <c r="H22" s="72"/>
      <c r="I22" s="5"/>
    </row>
    <row r="23" spans="1:9" s="6" customFormat="1" ht="13.5">
      <c r="A23" s="58"/>
      <c r="B23" s="317" t="str">
        <f>B18</f>
        <v>Novalja</v>
      </c>
      <c r="C23" s="318"/>
      <c r="D23" s="319"/>
      <c r="E23" s="236"/>
      <c r="F23" s="72"/>
      <c r="G23" s="72"/>
      <c r="H23" s="72"/>
      <c r="I23" s="5"/>
    </row>
    <row r="24" spans="1:9" s="6" customFormat="1" ht="13.5">
      <c r="A24" s="58"/>
      <c r="B24" s="313" t="str">
        <f>B19</f>
        <v>53291 Novalja</v>
      </c>
      <c r="C24" s="314"/>
      <c r="D24" s="315"/>
      <c r="E24" s="236"/>
      <c r="F24" s="72"/>
      <c r="G24" s="72"/>
      <c r="H24" s="72"/>
      <c r="I24" s="5"/>
    </row>
    <row r="25" spans="1:9" s="6" customFormat="1" ht="13.5">
      <c r="A25" s="58"/>
      <c r="B25" s="48"/>
      <c r="C25" s="48"/>
      <c r="D25" s="239"/>
      <c r="E25" s="236"/>
      <c r="F25" s="72"/>
      <c r="G25" s="72"/>
      <c r="H25" s="72"/>
      <c r="I25" s="5"/>
    </row>
    <row r="26" spans="1:9" s="10" customFormat="1" ht="13.5">
      <c r="A26" s="58"/>
      <c r="B26" s="49"/>
      <c r="C26" s="320"/>
      <c r="D26" s="320"/>
      <c r="E26" s="320"/>
      <c r="F26" s="8"/>
      <c r="G26" s="8"/>
      <c r="H26" s="8"/>
      <c r="I26" s="9"/>
    </row>
    <row r="27" spans="1:9" s="10" customFormat="1" ht="13.5">
      <c r="A27" s="58"/>
      <c r="B27" s="49"/>
      <c r="C27" s="71"/>
      <c r="D27" s="240"/>
      <c r="E27" s="240"/>
      <c r="F27" s="8"/>
      <c r="G27" s="8"/>
      <c r="H27" s="8"/>
      <c r="I27" s="9"/>
    </row>
    <row r="28" spans="1:9" s="10" customFormat="1" ht="13.5">
      <c r="A28" s="58"/>
      <c r="B28" s="49"/>
      <c r="C28" s="71"/>
      <c r="D28" s="240"/>
      <c r="E28" s="240"/>
      <c r="F28" s="8"/>
      <c r="G28" s="8"/>
      <c r="H28" s="8"/>
      <c r="I28" s="9"/>
    </row>
    <row r="29" spans="1:9" s="10" customFormat="1" ht="13.5">
      <c r="A29" s="58"/>
      <c r="B29" s="49"/>
      <c r="C29" s="71"/>
      <c r="D29" s="240"/>
      <c r="E29" s="240"/>
      <c r="F29" s="8"/>
      <c r="G29" s="8"/>
      <c r="H29" s="8"/>
      <c r="I29" s="9"/>
    </row>
    <row r="30" spans="1:9" s="10" customFormat="1" ht="13.5">
      <c r="A30" s="58"/>
      <c r="B30" s="49"/>
      <c r="C30" s="71"/>
      <c r="D30" s="240"/>
      <c r="E30" s="240"/>
      <c r="F30" s="8"/>
      <c r="G30" s="8"/>
      <c r="H30" s="8"/>
      <c r="I30" s="9"/>
    </row>
    <row r="31" spans="1:9" s="10" customFormat="1" ht="13.5">
      <c r="A31" s="58"/>
      <c r="B31" s="49"/>
      <c r="C31" s="71"/>
      <c r="D31" s="240"/>
      <c r="E31" s="240"/>
      <c r="F31" s="8"/>
      <c r="G31" s="8"/>
      <c r="H31" s="8"/>
      <c r="I31" s="9"/>
    </row>
    <row r="32" spans="1:9" s="10" customFormat="1" ht="13.5">
      <c r="A32" s="58"/>
      <c r="B32" s="49"/>
      <c r="C32" s="71"/>
      <c r="D32" s="240"/>
      <c r="E32" s="240"/>
      <c r="F32" s="8"/>
      <c r="G32" s="8"/>
      <c r="H32" s="8"/>
      <c r="I32" s="9"/>
    </row>
    <row r="33" spans="1:9" s="10" customFormat="1" ht="13.5">
      <c r="A33" s="58"/>
      <c r="B33" s="49"/>
      <c r="C33" s="71"/>
      <c r="D33" s="240"/>
      <c r="E33" s="240"/>
      <c r="F33" s="8"/>
      <c r="G33" s="8"/>
      <c r="H33" s="8"/>
      <c r="I33" s="9"/>
    </row>
    <row r="34" spans="1:9" s="10" customFormat="1" ht="13.5">
      <c r="A34" s="58"/>
      <c r="B34" s="49"/>
      <c r="C34" s="71"/>
      <c r="D34" s="240"/>
      <c r="E34" s="240"/>
      <c r="F34" s="8"/>
      <c r="G34" s="8"/>
      <c r="H34" s="8"/>
      <c r="I34" s="9"/>
    </row>
    <row r="35" spans="1:9" s="10" customFormat="1" ht="13.5">
      <c r="A35" s="58"/>
      <c r="B35" s="49"/>
      <c r="C35" s="71"/>
      <c r="D35" s="240"/>
      <c r="E35" s="240"/>
      <c r="F35" s="8"/>
      <c r="G35" s="8"/>
      <c r="H35" s="8"/>
      <c r="I35" s="9"/>
    </row>
    <row r="36" spans="1:9" s="10" customFormat="1" ht="13.5">
      <c r="A36" s="58"/>
      <c r="B36" s="49"/>
      <c r="C36" s="71"/>
      <c r="D36" s="240"/>
      <c r="E36" s="240"/>
      <c r="F36" s="8"/>
      <c r="G36" s="8"/>
      <c r="H36" s="8"/>
      <c r="I36" s="9"/>
    </row>
    <row r="37" spans="1:9" s="10" customFormat="1" ht="13.5">
      <c r="A37" s="58"/>
      <c r="B37" s="49"/>
      <c r="C37" s="71"/>
      <c r="D37" s="240"/>
      <c r="E37" s="240"/>
      <c r="F37" s="8"/>
      <c r="G37" s="8"/>
      <c r="H37" s="8"/>
      <c r="I37" s="9"/>
    </row>
    <row r="38" spans="1:9" s="10" customFormat="1" ht="13.5">
      <c r="A38" s="58"/>
      <c r="B38" s="49"/>
      <c r="C38" s="71"/>
      <c r="D38" s="240"/>
      <c r="E38" s="240"/>
      <c r="F38" s="8"/>
      <c r="G38" s="8"/>
      <c r="H38" s="8"/>
      <c r="I38" s="9"/>
    </row>
    <row r="39" spans="1:9" s="10" customFormat="1" ht="13.5">
      <c r="A39" s="58"/>
      <c r="B39" s="49"/>
      <c r="C39" s="71"/>
      <c r="D39" s="240"/>
      <c r="E39" s="240"/>
      <c r="F39" s="8"/>
      <c r="G39" s="8"/>
      <c r="H39" s="8"/>
      <c r="I39" s="9"/>
    </row>
    <row r="40" spans="1:9" s="10" customFormat="1" ht="13.5">
      <c r="A40" s="58"/>
      <c r="B40" s="49"/>
      <c r="C40" s="98"/>
      <c r="D40" s="240"/>
      <c r="E40" s="240"/>
      <c r="F40" s="8"/>
      <c r="G40" s="8"/>
      <c r="H40" s="8"/>
      <c r="I40" s="9"/>
    </row>
    <row r="41" spans="1:9" s="10" customFormat="1" ht="13.5">
      <c r="A41" s="58"/>
      <c r="B41" s="49"/>
      <c r="C41" s="98"/>
      <c r="D41" s="240"/>
      <c r="E41" s="240"/>
      <c r="F41" s="8"/>
      <c r="G41" s="8"/>
      <c r="H41" s="8"/>
      <c r="I41" s="9"/>
    </row>
    <row r="42" spans="1:9" s="10" customFormat="1" ht="13.5">
      <c r="A42" s="58"/>
      <c r="B42" s="49"/>
      <c r="C42" s="98"/>
      <c r="D42" s="240"/>
      <c r="E42" s="240"/>
      <c r="F42" s="8"/>
      <c r="G42" s="8"/>
      <c r="H42" s="8"/>
      <c r="I42" s="9"/>
    </row>
    <row r="43" spans="1:9" s="10" customFormat="1" ht="13.5">
      <c r="A43" s="58"/>
      <c r="B43" s="49"/>
      <c r="C43" s="98"/>
      <c r="D43" s="240"/>
      <c r="E43" s="240"/>
      <c r="F43" s="8"/>
      <c r="G43" s="8"/>
      <c r="H43" s="8"/>
      <c r="I43" s="9"/>
    </row>
    <row r="44" spans="1:9" s="10" customFormat="1" ht="13.5">
      <c r="A44" s="58"/>
      <c r="B44" s="49"/>
      <c r="C44" s="98"/>
      <c r="D44" s="240"/>
      <c r="E44" s="240"/>
      <c r="F44" s="8"/>
      <c r="G44" s="8"/>
      <c r="H44" s="8"/>
      <c r="I44" s="9"/>
    </row>
    <row r="45" spans="1:9" s="10" customFormat="1" ht="13.5">
      <c r="A45" s="58"/>
      <c r="B45" s="49"/>
      <c r="C45" s="98"/>
      <c r="D45" s="240"/>
      <c r="E45" s="240"/>
      <c r="F45" s="8"/>
      <c r="G45" s="8"/>
      <c r="H45" s="8"/>
      <c r="I45" s="9"/>
    </row>
    <row r="46" spans="1:9" s="10" customFormat="1" ht="13.5">
      <c r="A46" s="58"/>
      <c r="B46" s="49"/>
      <c r="C46" s="71"/>
      <c r="D46" s="240"/>
      <c r="E46" s="240"/>
      <c r="F46" s="8"/>
      <c r="G46" s="8"/>
      <c r="H46" s="8"/>
      <c r="I46" s="9"/>
    </row>
    <row r="47" spans="1:9" s="10" customFormat="1" ht="13.5">
      <c r="A47" s="58"/>
      <c r="B47" s="49"/>
      <c r="C47" s="71"/>
      <c r="D47" s="240"/>
      <c r="E47" s="240"/>
      <c r="F47" s="8"/>
      <c r="G47" s="8"/>
      <c r="H47" s="8"/>
      <c r="I47" s="9"/>
    </row>
    <row r="48" spans="1:9" s="10" customFormat="1" ht="13.5">
      <c r="A48" s="58"/>
      <c r="B48" s="49"/>
      <c r="C48" s="71"/>
      <c r="D48" s="240"/>
      <c r="E48" s="240"/>
      <c r="F48" s="8"/>
      <c r="G48" s="8"/>
      <c r="H48" s="8"/>
      <c r="I48" s="9"/>
    </row>
    <row r="49" spans="1:9" s="14" customFormat="1" ht="13.5">
      <c r="A49" s="65"/>
      <c r="B49" s="54"/>
      <c r="C49" s="53"/>
      <c r="D49" s="241"/>
      <c r="E49" s="252"/>
      <c r="F49" s="11"/>
      <c r="G49" s="11"/>
      <c r="H49" s="11"/>
      <c r="I49" s="13"/>
    </row>
    <row r="50" spans="1:9" s="14" customFormat="1" ht="27" customHeight="1">
      <c r="A50" s="64" t="s">
        <v>15</v>
      </c>
      <c r="B50" s="19" t="s">
        <v>17</v>
      </c>
      <c r="C50" s="40" t="s">
        <v>6</v>
      </c>
      <c r="D50" s="242" t="s">
        <v>299</v>
      </c>
      <c r="E50" s="242" t="s">
        <v>300</v>
      </c>
      <c r="F50" s="11"/>
      <c r="G50" s="11"/>
      <c r="H50" s="11"/>
      <c r="I50" s="13"/>
    </row>
    <row r="51" spans="1:9" s="14" customFormat="1" ht="15" customHeight="1">
      <c r="A51" s="65"/>
      <c r="B51" s="24"/>
      <c r="C51" s="15"/>
      <c r="D51" s="243"/>
      <c r="E51" s="253"/>
      <c r="F51" s="11"/>
      <c r="G51" s="11"/>
      <c r="H51" s="11"/>
      <c r="I51" s="13"/>
    </row>
    <row r="52" spans="1:9" s="14" customFormat="1" ht="15" customHeight="1">
      <c r="A52" s="65"/>
      <c r="B52" s="52"/>
      <c r="C52" s="15"/>
      <c r="D52" s="243"/>
      <c r="E52" s="253"/>
      <c r="F52" s="11"/>
      <c r="G52" s="11"/>
      <c r="H52" s="11"/>
      <c r="I52" s="13"/>
    </row>
    <row r="53" spans="1:9" s="14" customFormat="1" ht="148.5">
      <c r="A53" s="65">
        <v>1</v>
      </c>
      <c r="B53" s="56" t="s">
        <v>110</v>
      </c>
      <c r="C53" s="15"/>
      <c r="D53" s="243"/>
      <c r="E53" s="253"/>
      <c r="F53" s="11"/>
      <c r="G53" s="11"/>
      <c r="H53" s="11"/>
      <c r="I53" s="13"/>
    </row>
    <row r="54" spans="1:9" s="14" customFormat="1" ht="15.75">
      <c r="A54" s="65"/>
      <c r="B54" s="54" t="s">
        <v>19</v>
      </c>
      <c r="C54" s="53">
        <v>400</v>
      </c>
      <c r="D54" s="244"/>
      <c r="E54" s="254">
        <f>ROUND(C54*D54,2)</f>
        <v>0</v>
      </c>
      <c r="F54" s="11"/>
      <c r="G54" s="11"/>
      <c r="H54" s="11"/>
      <c r="I54" s="13"/>
    </row>
    <row r="55" spans="1:9" s="14" customFormat="1" ht="13.5">
      <c r="A55" s="65"/>
      <c r="B55" s="54"/>
      <c r="C55" s="53"/>
      <c r="D55" s="244"/>
      <c r="E55" s="254"/>
      <c r="F55" s="11"/>
      <c r="G55" s="11"/>
      <c r="H55" s="11"/>
      <c r="I55" s="13"/>
    </row>
    <row r="56" spans="1:9" s="14" customFormat="1" ht="256.5">
      <c r="A56" s="65">
        <v>2</v>
      </c>
      <c r="B56" s="55" t="s">
        <v>83</v>
      </c>
      <c r="C56" s="53"/>
      <c r="D56" s="244"/>
      <c r="E56" s="254"/>
      <c r="F56" s="11"/>
      <c r="G56" s="11"/>
      <c r="H56" s="11"/>
      <c r="I56" s="13"/>
    </row>
    <row r="57" spans="1:9" s="14" customFormat="1" ht="15.75">
      <c r="A57" s="65"/>
      <c r="B57" s="54" t="s">
        <v>19</v>
      </c>
      <c r="C57" s="53">
        <v>400</v>
      </c>
      <c r="D57" s="244"/>
      <c r="E57" s="254">
        <f>ROUND(C57*D57,2)</f>
        <v>0</v>
      </c>
      <c r="F57" s="11"/>
      <c r="G57" s="11"/>
      <c r="H57" s="11"/>
      <c r="I57" s="13"/>
    </row>
    <row r="58" spans="1:9" s="14" customFormat="1" ht="13.5">
      <c r="A58" s="65"/>
      <c r="B58" s="54"/>
      <c r="C58" s="53"/>
      <c r="D58" s="244"/>
      <c r="E58" s="254"/>
      <c r="F58" s="11"/>
      <c r="G58" s="11"/>
      <c r="H58" s="11"/>
      <c r="I58" s="13"/>
    </row>
    <row r="59" spans="1:9" s="14" customFormat="1" ht="94.5">
      <c r="A59" s="65">
        <v>3</v>
      </c>
      <c r="B59" s="55" t="s">
        <v>80</v>
      </c>
      <c r="C59" s="53"/>
      <c r="D59" s="244"/>
      <c r="E59" s="254"/>
      <c r="F59" s="11"/>
      <c r="G59" s="11"/>
      <c r="H59" s="11"/>
      <c r="I59" s="13"/>
    </row>
    <row r="60" spans="1:9" s="14" customFormat="1" ht="15.75">
      <c r="A60" s="65"/>
      <c r="B60" s="54" t="s">
        <v>20</v>
      </c>
      <c r="C60" s="53">
        <v>2500</v>
      </c>
      <c r="D60" s="244"/>
      <c r="E60" s="254">
        <f>ROUND(C60*D60,2)</f>
        <v>0</v>
      </c>
      <c r="F60" s="11"/>
      <c r="G60" s="11"/>
      <c r="H60" s="11"/>
      <c r="I60" s="13"/>
    </row>
    <row r="61" spans="1:9" s="14" customFormat="1" ht="13.5">
      <c r="A61" s="65"/>
      <c r="B61" s="54"/>
      <c r="C61" s="53"/>
      <c r="D61" s="244"/>
      <c r="E61" s="254"/>
      <c r="F61" s="11"/>
      <c r="G61" s="11"/>
      <c r="H61" s="11"/>
      <c r="I61" s="13"/>
    </row>
    <row r="62" spans="1:9" s="14" customFormat="1" ht="108">
      <c r="A62" s="65">
        <v>4</v>
      </c>
      <c r="B62" s="55" t="s">
        <v>75</v>
      </c>
      <c r="C62" s="53"/>
      <c r="D62" s="244"/>
      <c r="E62" s="254"/>
      <c r="F62" s="11"/>
      <c r="G62" s="11"/>
      <c r="H62" s="11"/>
      <c r="I62" s="13"/>
    </row>
    <row r="63" spans="1:9" s="14" customFormat="1" ht="15.75">
      <c r="A63" s="65"/>
      <c r="B63" s="54" t="s">
        <v>18</v>
      </c>
      <c r="C63" s="53">
        <v>100</v>
      </c>
      <c r="D63" s="245"/>
      <c r="E63" s="254">
        <f>ROUND(C63*D63,2)</f>
        <v>0</v>
      </c>
      <c r="F63" s="11"/>
      <c r="G63" s="11"/>
      <c r="H63" s="11"/>
      <c r="I63" s="13"/>
    </row>
    <row r="64" spans="1:9" s="14" customFormat="1" ht="13.5">
      <c r="A64" s="65"/>
      <c r="B64" s="54"/>
      <c r="C64" s="53"/>
      <c r="D64" s="244"/>
      <c r="E64" s="254"/>
      <c r="F64" s="11"/>
      <c r="G64" s="11"/>
      <c r="H64" s="11"/>
      <c r="I64" s="13"/>
    </row>
    <row r="65" spans="1:9" s="14" customFormat="1" ht="13.5">
      <c r="A65" s="65"/>
      <c r="B65" s="54"/>
      <c r="C65" s="53"/>
      <c r="D65" s="244"/>
      <c r="E65" s="254"/>
      <c r="F65" s="11"/>
      <c r="G65" s="11"/>
      <c r="H65" s="11"/>
      <c r="I65" s="13"/>
    </row>
    <row r="66" spans="1:9" s="14" customFormat="1" ht="13.5">
      <c r="A66" s="64" t="str">
        <f>A50</f>
        <v>I</v>
      </c>
      <c r="B66" s="16" t="str">
        <f>B50</f>
        <v>PRIPREMNI RADOVI</v>
      </c>
      <c r="C66" s="308">
        <f>SUM(E54:E63)</f>
        <v>0</v>
      </c>
      <c r="D66" s="308"/>
      <c r="E66" s="308"/>
      <c r="F66" s="11"/>
      <c r="G66" s="11"/>
      <c r="H66" s="11"/>
      <c r="I66" s="13"/>
    </row>
    <row r="67" spans="1:9" s="14" customFormat="1" ht="13.5">
      <c r="A67" s="65"/>
      <c r="B67" s="54"/>
      <c r="C67" s="53"/>
      <c r="D67" s="241"/>
      <c r="E67" s="252"/>
      <c r="F67" s="11"/>
      <c r="G67" s="11"/>
      <c r="H67" s="11"/>
      <c r="I67" s="13"/>
    </row>
    <row r="68" spans="1:9" s="14" customFormat="1" ht="13.5">
      <c r="A68" s="65"/>
      <c r="B68" s="54"/>
      <c r="C68" s="53"/>
      <c r="D68" s="241"/>
      <c r="E68" s="252"/>
      <c r="F68" s="11"/>
      <c r="G68" s="11"/>
      <c r="H68" s="11"/>
      <c r="I68" s="13"/>
    </row>
    <row r="69" spans="1:9" s="14" customFormat="1" ht="15" customHeight="1">
      <c r="A69" s="66"/>
      <c r="B69" s="17"/>
      <c r="C69" s="18"/>
      <c r="D69" s="246"/>
      <c r="E69" s="246"/>
      <c r="F69" s="11"/>
      <c r="G69" s="11"/>
      <c r="H69" s="11"/>
      <c r="I69" s="13"/>
    </row>
    <row r="70" spans="1:9" s="14" customFormat="1" ht="15" customHeight="1">
      <c r="A70" s="64" t="s">
        <v>16</v>
      </c>
      <c r="B70" s="19" t="s">
        <v>22</v>
      </c>
      <c r="C70" s="40" t="s">
        <v>6</v>
      </c>
      <c r="D70" s="242" t="s">
        <v>10</v>
      </c>
      <c r="E70" s="242" t="s">
        <v>8</v>
      </c>
      <c r="F70" s="11"/>
      <c r="G70" s="11"/>
      <c r="H70" s="11"/>
      <c r="I70" s="13"/>
    </row>
    <row r="71" spans="1:9" s="14" customFormat="1" ht="15" customHeight="1">
      <c r="A71" s="66"/>
      <c r="B71" s="73"/>
      <c r="C71" s="74"/>
      <c r="D71" s="247"/>
      <c r="E71" s="255"/>
      <c r="F71" s="11"/>
      <c r="G71" s="11"/>
      <c r="H71" s="11"/>
      <c r="I71" s="13"/>
    </row>
    <row r="72" spans="1:9" s="14" customFormat="1" ht="189">
      <c r="A72" s="65">
        <v>1</v>
      </c>
      <c r="B72" s="55" t="s">
        <v>254</v>
      </c>
      <c r="C72" s="53"/>
      <c r="D72" s="244"/>
      <c r="E72" s="252"/>
      <c r="F72" s="11"/>
      <c r="G72" s="11"/>
      <c r="H72" s="11"/>
      <c r="I72" s="13"/>
    </row>
    <row r="73" spans="1:9" s="14" customFormat="1" ht="15.75">
      <c r="A73" s="65"/>
      <c r="B73" s="54" t="s">
        <v>20</v>
      </c>
      <c r="C73" s="53">
        <v>2500</v>
      </c>
      <c r="D73" s="244"/>
      <c r="E73" s="254">
        <f>ROUND(C73*D73,2)</f>
        <v>0</v>
      </c>
      <c r="F73" s="11"/>
      <c r="G73" s="11"/>
      <c r="H73" s="11"/>
      <c r="I73" s="13"/>
    </row>
    <row r="74" spans="1:9" s="14" customFormat="1" ht="13.5">
      <c r="A74" s="65"/>
      <c r="B74" s="54"/>
      <c r="C74" s="53"/>
      <c r="D74" s="244"/>
      <c r="E74" s="252"/>
      <c r="F74" s="11"/>
      <c r="G74" s="11"/>
      <c r="H74" s="11"/>
      <c r="I74" s="13"/>
    </row>
    <row r="75" spans="1:9" s="14" customFormat="1" ht="15" customHeight="1">
      <c r="A75" s="65"/>
      <c r="B75" s="25"/>
      <c r="C75" s="25"/>
      <c r="D75" s="248"/>
      <c r="E75" s="256"/>
      <c r="F75" s="11"/>
      <c r="G75" s="11"/>
      <c r="H75" s="11"/>
      <c r="I75" s="13"/>
    </row>
    <row r="76" spans="1:9" s="14" customFormat="1" ht="15" customHeight="1">
      <c r="A76" s="64" t="str">
        <f>A70</f>
        <v>II</v>
      </c>
      <c r="B76" s="16" t="str">
        <f>B70</f>
        <v>ASFALTERSKI RADOVI</v>
      </c>
      <c r="C76" s="308">
        <f>SUM(E73:E74)</f>
        <v>0</v>
      </c>
      <c r="D76" s="308"/>
      <c r="E76" s="308"/>
      <c r="F76" s="11"/>
      <c r="G76" s="11"/>
      <c r="H76" s="11"/>
      <c r="I76" s="13"/>
    </row>
    <row r="77" spans="1:9" s="14" customFormat="1" ht="15" customHeight="1">
      <c r="A77" s="66"/>
      <c r="B77" s="17"/>
      <c r="C77" s="18"/>
      <c r="D77" s="246"/>
      <c r="E77" s="246"/>
      <c r="F77" s="11"/>
      <c r="G77" s="11"/>
      <c r="H77" s="11"/>
      <c r="I77" s="13"/>
    </row>
    <row r="78" spans="1:9" s="14" customFormat="1" ht="15" customHeight="1" thickBot="1">
      <c r="A78" s="66"/>
      <c r="B78" s="17"/>
      <c r="C78" s="18"/>
      <c r="D78" s="246"/>
      <c r="E78" s="246"/>
      <c r="F78" s="11"/>
      <c r="G78" s="11"/>
      <c r="H78" s="11"/>
      <c r="I78" s="13"/>
    </row>
    <row r="79" spans="1:9" s="30" customFormat="1" ht="18" customHeight="1" thickTop="1" thickBot="1">
      <c r="A79" s="309" t="s">
        <v>4</v>
      </c>
      <c r="B79" s="310"/>
      <c r="C79" s="310"/>
      <c r="D79" s="310"/>
      <c r="E79" s="311"/>
      <c r="F79" s="28"/>
      <c r="G79" s="28"/>
      <c r="H79" s="28"/>
      <c r="I79" s="29"/>
    </row>
    <row r="80" spans="1:9" s="30" customFormat="1" ht="14.25" thickTop="1">
      <c r="A80" s="67"/>
      <c r="B80" s="31"/>
      <c r="C80" s="50"/>
      <c r="D80" s="249"/>
      <c r="E80" s="257"/>
      <c r="F80" s="28"/>
      <c r="G80" s="28"/>
      <c r="H80" s="28"/>
      <c r="I80" s="29"/>
    </row>
    <row r="81" spans="1:9" s="14" customFormat="1" ht="15" customHeight="1">
      <c r="A81" s="66"/>
      <c r="B81" s="17"/>
      <c r="C81" s="18"/>
      <c r="D81" s="246"/>
      <c r="E81" s="246"/>
      <c r="F81" s="11"/>
      <c r="G81" s="11"/>
      <c r="H81" s="11"/>
      <c r="I81" s="13"/>
    </row>
    <row r="82" spans="1:9" s="14" customFormat="1" ht="15" customHeight="1">
      <c r="A82" s="64" t="str">
        <f>A66</f>
        <v>I</v>
      </c>
      <c r="B82" s="16" t="str">
        <f>B66</f>
        <v>PRIPREMNI RADOVI</v>
      </c>
      <c r="C82" s="312">
        <f>C66</f>
        <v>0</v>
      </c>
      <c r="D82" s="312"/>
      <c r="E82" s="312"/>
      <c r="F82" s="11"/>
      <c r="G82" s="11"/>
      <c r="H82" s="11"/>
      <c r="I82" s="13"/>
    </row>
    <row r="83" spans="1:9" s="14" customFormat="1" ht="15" customHeight="1">
      <c r="A83" s="66"/>
      <c r="B83" s="17"/>
      <c r="C83" s="246"/>
      <c r="D83" s="246"/>
      <c r="E83" s="246"/>
      <c r="F83" s="11"/>
      <c r="G83" s="11"/>
      <c r="H83" s="11"/>
      <c r="I83" s="13"/>
    </row>
    <row r="84" spans="1:9" s="30" customFormat="1" ht="13.5">
      <c r="A84" s="64" t="str">
        <f>A76</f>
        <v>II</v>
      </c>
      <c r="B84" s="16" t="str">
        <f>B76</f>
        <v>ASFALTERSKI RADOVI</v>
      </c>
      <c r="C84" s="312">
        <f>C76</f>
        <v>0</v>
      </c>
      <c r="D84" s="312"/>
      <c r="E84" s="312"/>
      <c r="F84" s="32"/>
      <c r="G84" s="33"/>
      <c r="H84" s="69"/>
      <c r="I84" s="29"/>
    </row>
    <row r="85" spans="1:9" s="30" customFormat="1" ht="13.5">
      <c r="A85" s="66"/>
      <c r="B85" s="17"/>
      <c r="C85" s="246"/>
      <c r="D85" s="246"/>
      <c r="E85" s="246"/>
      <c r="F85" s="32"/>
      <c r="G85" s="33"/>
      <c r="H85" s="69"/>
      <c r="I85" s="29"/>
    </row>
    <row r="86" spans="1:9" s="30" customFormat="1" ht="14.25" thickBot="1">
      <c r="A86" s="67"/>
      <c r="B86" s="31"/>
      <c r="C86" s="286"/>
      <c r="D86" s="249"/>
      <c r="E86" s="257"/>
      <c r="F86" s="28"/>
      <c r="G86" s="28"/>
      <c r="H86" s="28"/>
      <c r="I86" s="29"/>
    </row>
    <row r="87" spans="1:9" s="14" customFormat="1" ht="15" customHeight="1" thickTop="1" thickBot="1">
      <c r="A87" s="75"/>
      <c r="B87" s="76" t="s">
        <v>2</v>
      </c>
      <c r="C87" s="307">
        <f>SUM(C82:E84)</f>
        <v>0</v>
      </c>
      <c r="D87" s="307"/>
      <c r="E87" s="307"/>
      <c r="F87" s="34"/>
      <c r="G87" s="11"/>
      <c r="H87" s="11"/>
      <c r="I87" s="13"/>
    </row>
    <row r="88" spans="1:9" s="6" customFormat="1" ht="14.25" thickTop="1">
      <c r="A88" s="59"/>
      <c r="B88" s="23"/>
      <c r="C88" s="26"/>
      <c r="D88" s="250"/>
      <c r="E88" s="250"/>
      <c r="F88" s="72"/>
      <c r="G88" s="72"/>
      <c r="H88" s="72"/>
      <c r="I88" s="5"/>
    </row>
    <row r="89" spans="1:9" s="6" customFormat="1" ht="13.5">
      <c r="A89" s="59"/>
      <c r="B89" s="23"/>
      <c r="C89" s="26"/>
      <c r="D89" s="250"/>
      <c r="E89" s="250"/>
      <c r="F89" s="72"/>
      <c r="G89" s="72"/>
      <c r="H89" s="72"/>
      <c r="I89" s="5"/>
    </row>
    <row r="90" spans="1:9" s="6" customFormat="1" ht="13.5">
      <c r="A90" s="59"/>
      <c r="B90" s="23"/>
      <c r="C90" s="26"/>
      <c r="D90" s="250"/>
      <c r="E90" s="250"/>
      <c r="F90" s="72"/>
      <c r="G90" s="72"/>
      <c r="H90" s="72"/>
      <c r="I90" s="5"/>
    </row>
    <row r="91" spans="1:9" s="6" customFormat="1" ht="13.5">
      <c r="A91" s="59"/>
      <c r="B91" s="23"/>
      <c r="C91" s="26"/>
      <c r="D91" s="250"/>
      <c r="E91" s="250"/>
      <c r="F91" s="72"/>
      <c r="G91" s="72"/>
      <c r="H91" s="72"/>
      <c r="I91" s="5"/>
    </row>
    <row r="92" spans="1:9" s="6" customFormat="1" ht="13.5">
      <c r="A92" s="59"/>
      <c r="B92" s="23"/>
      <c r="C92" s="26"/>
      <c r="D92" s="250"/>
      <c r="E92" s="250"/>
      <c r="F92" s="72"/>
      <c r="G92" s="72"/>
      <c r="H92" s="72"/>
      <c r="I92" s="5"/>
    </row>
    <row r="93" spans="1:9" s="6" customFormat="1" ht="13.5">
      <c r="A93" s="59"/>
      <c r="B93" s="23"/>
      <c r="C93" s="26"/>
      <c r="D93" s="250"/>
      <c r="E93" s="250"/>
      <c r="F93" s="72"/>
      <c r="G93" s="72"/>
      <c r="H93" s="72"/>
      <c r="I93" s="5"/>
    </row>
    <row r="94" spans="1:9" s="6" customFormat="1" ht="13.5">
      <c r="A94" s="59"/>
      <c r="B94" s="23"/>
      <c r="C94" s="26"/>
      <c r="D94" s="250"/>
      <c r="E94" s="250"/>
      <c r="F94" s="72"/>
      <c r="G94" s="72"/>
      <c r="H94" s="72"/>
      <c r="I94" s="5"/>
    </row>
    <row r="95" spans="1:9" s="6" customFormat="1" ht="13.5">
      <c r="A95" s="59"/>
      <c r="B95" s="23"/>
      <c r="C95" s="26"/>
      <c r="D95" s="250"/>
      <c r="E95" s="250"/>
      <c r="F95" s="72"/>
      <c r="G95" s="72"/>
      <c r="H95" s="72"/>
      <c r="I95" s="5"/>
    </row>
    <row r="96" spans="1:9" s="6" customFormat="1" ht="13.5">
      <c r="A96" s="59"/>
      <c r="B96" s="23"/>
      <c r="C96" s="26"/>
      <c r="D96" s="250"/>
      <c r="E96" s="250"/>
      <c r="F96" s="72"/>
      <c r="G96" s="72"/>
      <c r="H96" s="72"/>
      <c r="I96" s="5"/>
    </row>
    <row r="97" spans="1:9" s="6" customFormat="1" ht="13.5">
      <c r="A97" s="59"/>
      <c r="B97" s="23"/>
      <c r="C97" s="26"/>
      <c r="D97" s="250"/>
      <c r="E97" s="250"/>
      <c r="F97" s="72"/>
      <c r="G97" s="72"/>
      <c r="H97" s="72"/>
      <c r="I97" s="5"/>
    </row>
    <row r="98" spans="1:9" s="6" customFormat="1" ht="13.5">
      <c r="A98" s="59"/>
      <c r="B98" s="23"/>
      <c r="C98" s="26"/>
      <c r="D98" s="250"/>
      <c r="E98" s="250"/>
      <c r="F98" s="72"/>
      <c r="G98" s="72"/>
      <c r="H98" s="72"/>
      <c r="I98" s="5"/>
    </row>
    <row r="99" spans="1:9" s="6" customFormat="1" ht="13.5">
      <c r="A99" s="59"/>
      <c r="B99" s="23"/>
      <c r="C99" s="26"/>
      <c r="D99" s="250"/>
      <c r="E99" s="250"/>
      <c r="F99" s="72"/>
      <c r="G99" s="72"/>
      <c r="H99" s="72"/>
      <c r="I99" s="5"/>
    </row>
    <row r="100" spans="1:9" s="6" customFormat="1" ht="13.5">
      <c r="A100" s="59"/>
      <c r="B100" s="23"/>
      <c r="C100" s="26"/>
      <c r="D100" s="250"/>
      <c r="E100" s="250"/>
      <c r="F100" s="72"/>
      <c r="G100" s="72"/>
      <c r="H100" s="72"/>
      <c r="I100" s="5"/>
    </row>
    <row r="101" spans="1:9" s="6" customFormat="1" ht="13.5">
      <c r="A101" s="59"/>
      <c r="B101" s="23"/>
      <c r="C101" s="26"/>
      <c r="D101" s="250"/>
      <c r="E101" s="250"/>
      <c r="F101" s="72"/>
      <c r="G101" s="72"/>
      <c r="H101" s="72"/>
      <c r="I101" s="5"/>
    </row>
    <row r="102" spans="1:9" s="6" customFormat="1" ht="13.5">
      <c r="A102" s="59"/>
      <c r="B102" s="23"/>
      <c r="C102" s="26"/>
      <c r="D102" s="250"/>
      <c r="E102" s="250"/>
      <c r="F102" s="72"/>
      <c r="G102" s="72"/>
      <c r="H102" s="72"/>
      <c r="I102" s="5"/>
    </row>
    <row r="103" spans="1:9" s="6" customFormat="1" ht="13.5">
      <c r="A103" s="59"/>
      <c r="B103" s="23"/>
      <c r="C103" s="26"/>
      <c r="D103" s="250"/>
      <c r="E103" s="250"/>
      <c r="F103" s="72"/>
      <c r="G103" s="72"/>
      <c r="H103" s="72"/>
      <c r="I103" s="5"/>
    </row>
    <row r="104" spans="1:9" s="6" customFormat="1" ht="13.5">
      <c r="A104" s="59"/>
      <c r="B104" s="23"/>
      <c r="C104" s="26"/>
      <c r="D104" s="250"/>
      <c r="E104" s="250"/>
      <c r="F104" s="72"/>
      <c r="G104" s="72"/>
      <c r="H104" s="72"/>
      <c r="I104" s="5"/>
    </row>
    <row r="105" spans="1:9" s="6" customFormat="1" ht="13.5">
      <c r="A105" s="59"/>
      <c r="B105" s="23"/>
      <c r="C105" s="26"/>
      <c r="D105" s="250"/>
      <c r="E105" s="250"/>
      <c r="F105" s="72"/>
      <c r="G105" s="72"/>
      <c r="H105" s="72"/>
      <c r="I105" s="5"/>
    </row>
    <row r="106" spans="1:9" s="6" customFormat="1" ht="13.5">
      <c r="A106" s="59"/>
      <c r="B106" s="23"/>
      <c r="C106" s="26"/>
      <c r="D106" s="250"/>
      <c r="E106" s="250"/>
      <c r="F106" s="72"/>
      <c r="G106" s="72"/>
      <c r="H106" s="72"/>
      <c r="I106" s="5"/>
    </row>
    <row r="107" spans="1:9" s="6" customFormat="1" ht="13.5">
      <c r="A107" s="59"/>
      <c r="B107" s="23"/>
      <c r="C107" s="26"/>
      <c r="D107" s="250"/>
      <c r="E107" s="250"/>
      <c r="F107" s="72"/>
      <c r="G107" s="72"/>
      <c r="H107" s="72"/>
      <c r="I107" s="5"/>
    </row>
    <row r="108" spans="1:9" s="6" customFormat="1" ht="13.5">
      <c r="A108" s="59"/>
      <c r="B108" s="23"/>
      <c r="C108" s="26"/>
      <c r="D108" s="250"/>
      <c r="E108" s="250"/>
      <c r="F108" s="72"/>
      <c r="G108" s="72"/>
      <c r="H108" s="72"/>
      <c r="I108" s="5"/>
    </row>
    <row r="109" spans="1:9" s="6" customFormat="1" ht="13.5">
      <c r="A109" s="59"/>
      <c r="B109" s="23"/>
      <c r="C109" s="26"/>
      <c r="D109" s="250"/>
      <c r="E109" s="250"/>
      <c r="F109" s="72"/>
      <c r="G109" s="72"/>
      <c r="H109" s="72"/>
      <c r="I109" s="5"/>
    </row>
    <row r="110" spans="1:9" s="6" customFormat="1" ht="13.5">
      <c r="A110" s="59"/>
      <c r="B110" s="23"/>
      <c r="C110" s="26"/>
      <c r="D110" s="250"/>
      <c r="E110" s="250"/>
      <c r="F110" s="72"/>
      <c r="G110" s="72"/>
      <c r="H110" s="72"/>
      <c r="I110" s="5"/>
    </row>
    <row r="111" spans="1:9" s="6" customFormat="1" ht="13.5">
      <c r="A111" s="59"/>
      <c r="B111" s="23"/>
      <c r="C111" s="26"/>
      <c r="D111" s="250"/>
      <c r="E111" s="250"/>
      <c r="F111" s="72"/>
      <c r="G111" s="72"/>
      <c r="H111" s="72"/>
      <c r="I111" s="5"/>
    </row>
    <row r="112" spans="1:9" s="6" customFormat="1" ht="13.5">
      <c r="A112" s="59"/>
      <c r="B112" s="23"/>
      <c r="C112" s="26"/>
      <c r="D112" s="250"/>
      <c r="E112" s="250"/>
      <c r="F112" s="72"/>
      <c r="G112" s="72"/>
      <c r="H112" s="72"/>
      <c r="I112" s="5"/>
    </row>
    <row r="113" spans="1:9" s="6" customFormat="1" ht="13.5">
      <c r="A113" s="59"/>
      <c r="B113" s="23"/>
      <c r="C113" s="26"/>
      <c r="D113" s="250"/>
      <c r="E113" s="250"/>
      <c r="F113" s="72"/>
      <c r="G113" s="72"/>
      <c r="H113" s="72"/>
      <c r="I113" s="5"/>
    </row>
    <row r="114" spans="1:9" s="6" customFormat="1" ht="13.5">
      <c r="A114" s="59"/>
      <c r="B114" s="23"/>
      <c r="C114" s="26"/>
      <c r="D114" s="250"/>
      <c r="E114" s="250"/>
      <c r="F114" s="72"/>
      <c r="G114" s="72"/>
      <c r="H114" s="72"/>
      <c r="I114" s="5"/>
    </row>
    <row r="115" spans="1:9" s="6" customFormat="1" ht="13.5">
      <c r="A115" s="59"/>
      <c r="B115" s="23"/>
      <c r="C115" s="26"/>
      <c r="D115" s="250"/>
      <c r="E115" s="250"/>
      <c r="F115" s="72"/>
      <c r="G115" s="72"/>
      <c r="H115" s="72"/>
      <c r="I115" s="5"/>
    </row>
    <row r="116" spans="1:9" s="6" customFormat="1" ht="13.5">
      <c r="A116" s="59"/>
      <c r="B116" s="23"/>
      <c r="C116" s="26"/>
      <c r="D116" s="250"/>
      <c r="E116" s="250"/>
      <c r="F116" s="72"/>
      <c r="G116" s="72"/>
      <c r="H116" s="72"/>
      <c r="I116" s="5"/>
    </row>
    <row r="117" spans="1:9" s="6" customFormat="1" ht="13.5">
      <c r="A117" s="59"/>
      <c r="B117" s="23"/>
      <c r="C117" s="26"/>
      <c r="D117" s="250"/>
      <c r="E117" s="250"/>
      <c r="F117" s="72"/>
      <c r="G117" s="72"/>
      <c r="H117" s="72"/>
      <c r="I117" s="5"/>
    </row>
    <row r="118" spans="1:9" s="6" customFormat="1" ht="13.5">
      <c r="A118" s="59"/>
      <c r="B118" s="23"/>
      <c r="C118" s="26"/>
      <c r="D118" s="250"/>
      <c r="E118" s="250"/>
      <c r="F118" s="72"/>
      <c r="G118" s="72"/>
      <c r="H118" s="72"/>
      <c r="I118" s="5"/>
    </row>
    <row r="119" spans="1:9" s="6" customFormat="1" ht="13.5">
      <c r="A119" s="59"/>
      <c r="B119" s="23"/>
      <c r="C119" s="26"/>
      <c r="D119" s="250"/>
      <c r="E119" s="250"/>
      <c r="F119" s="72"/>
      <c r="G119" s="72"/>
      <c r="H119" s="72"/>
      <c r="I119" s="5"/>
    </row>
    <row r="120" spans="1:9" s="6" customFormat="1" ht="13.5">
      <c r="A120" s="59"/>
      <c r="B120" s="23"/>
      <c r="C120" s="26"/>
      <c r="D120" s="250"/>
      <c r="E120" s="250"/>
      <c r="F120" s="72"/>
      <c r="G120" s="72"/>
      <c r="H120" s="72"/>
      <c r="I120" s="5"/>
    </row>
    <row r="121" spans="1:9" s="6" customFormat="1" ht="13.5">
      <c r="A121" s="59"/>
      <c r="B121" s="23"/>
      <c r="C121" s="26"/>
      <c r="D121" s="250"/>
      <c r="E121" s="250"/>
      <c r="F121" s="72"/>
      <c r="G121" s="72"/>
      <c r="H121" s="72"/>
      <c r="I121" s="5"/>
    </row>
    <row r="122" spans="1:9" s="6" customFormat="1" ht="13.5">
      <c r="A122" s="59"/>
      <c r="B122" s="23"/>
      <c r="C122" s="26"/>
      <c r="D122" s="250"/>
      <c r="E122" s="250"/>
      <c r="F122" s="72"/>
      <c r="G122" s="72"/>
      <c r="H122" s="72"/>
      <c r="I122" s="5"/>
    </row>
    <row r="123" spans="1:9" s="6" customFormat="1" ht="13.5">
      <c r="A123" s="59"/>
      <c r="B123" s="23"/>
      <c r="C123" s="26"/>
      <c r="D123" s="250"/>
      <c r="E123" s="250"/>
      <c r="F123" s="72"/>
      <c r="G123" s="72"/>
      <c r="H123" s="72"/>
      <c r="I123" s="5"/>
    </row>
    <row r="124" spans="1:9" s="6" customFormat="1" ht="13.5">
      <c r="A124" s="59"/>
      <c r="B124" s="23"/>
      <c r="C124" s="26"/>
      <c r="D124" s="250"/>
      <c r="E124" s="250"/>
      <c r="F124" s="72"/>
      <c r="G124" s="72"/>
      <c r="H124" s="72"/>
      <c r="I124" s="5"/>
    </row>
    <row r="125" spans="1:9" s="6" customFormat="1" ht="13.5">
      <c r="A125" s="59"/>
      <c r="B125" s="23"/>
      <c r="C125" s="26"/>
      <c r="D125" s="250"/>
      <c r="E125" s="250"/>
      <c r="F125" s="72"/>
      <c r="G125" s="72"/>
      <c r="H125" s="72"/>
      <c r="I125" s="5"/>
    </row>
    <row r="126" spans="1:9" s="6" customFormat="1" ht="13.5">
      <c r="A126" s="59"/>
      <c r="B126" s="23"/>
      <c r="C126" s="26"/>
      <c r="D126" s="250"/>
      <c r="E126" s="250"/>
      <c r="F126" s="72"/>
      <c r="G126" s="72"/>
      <c r="H126" s="72"/>
      <c r="I126" s="5"/>
    </row>
    <row r="127" spans="1:9" s="6" customFormat="1" ht="13.5">
      <c r="A127" s="59"/>
      <c r="B127" s="23"/>
      <c r="C127" s="26"/>
      <c r="D127" s="250"/>
      <c r="E127" s="250"/>
      <c r="F127" s="72"/>
      <c r="G127" s="72"/>
      <c r="H127" s="72"/>
      <c r="I127" s="5"/>
    </row>
    <row r="128" spans="1:9" s="6" customFormat="1" ht="13.5">
      <c r="A128" s="59"/>
      <c r="B128" s="23"/>
      <c r="C128" s="26"/>
      <c r="D128" s="250"/>
      <c r="E128" s="250"/>
      <c r="F128" s="72"/>
      <c r="G128" s="72"/>
      <c r="H128" s="72"/>
      <c r="I128" s="5"/>
    </row>
    <row r="129" spans="1:9" s="6" customFormat="1" ht="13.5">
      <c r="A129" s="59"/>
      <c r="B129" s="23"/>
      <c r="C129" s="26"/>
      <c r="D129" s="250"/>
      <c r="E129" s="250"/>
      <c r="F129" s="72"/>
      <c r="G129" s="72"/>
      <c r="H129" s="72"/>
      <c r="I129" s="5"/>
    </row>
    <row r="130" spans="1:9" s="6" customFormat="1" ht="13.5">
      <c r="A130" s="59"/>
      <c r="B130" s="23"/>
      <c r="C130" s="26"/>
      <c r="D130" s="250"/>
      <c r="E130" s="250"/>
      <c r="F130" s="72"/>
      <c r="G130" s="72"/>
      <c r="H130" s="72"/>
      <c r="I130" s="5"/>
    </row>
    <row r="131" spans="1:9" s="6" customFormat="1" ht="13.5">
      <c r="A131" s="59"/>
      <c r="B131" s="23"/>
      <c r="C131" s="26"/>
      <c r="D131" s="250"/>
      <c r="E131" s="250"/>
      <c r="F131" s="72"/>
      <c r="G131" s="72"/>
      <c r="H131" s="72"/>
      <c r="I131" s="5"/>
    </row>
    <row r="132" spans="1:9" s="6" customFormat="1" ht="13.5">
      <c r="A132" s="59"/>
      <c r="B132" s="23"/>
      <c r="C132" s="26"/>
      <c r="D132" s="250"/>
      <c r="E132" s="250"/>
      <c r="F132" s="72"/>
      <c r="G132" s="72"/>
      <c r="H132" s="72"/>
      <c r="I132" s="5"/>
    </row>
    <row r="133" spans="1:9" s="6" customFormat="1" ht="13.5">
      <c r="A133" s="59"/>
      <c r="B133" s="23"/>
      <c r="C133" s="26"/>
      <c r="D133" s="250"/>
      <c r="E133" s="250"/>
      <c r="F133" s="72"/>
      <c r="G133" s="72"/>
      <c r="H133" s="72"/>
      <c r="I133" s="5"/>
    </row>
    <row r="134" spans="1:9" s="6" customFormat="1" ht="13.5">
      <c r="A134" s="59"/>
      <c r="B134" s="23"/>
      <c r="C134" s="26"/>
      <c r="D134" s="250"/>
      <c r="E134" s="250"/>
      <c r="F134" s="72"/>
      <c r="G134" s="72"/>
      <c r="H134" s="72"/>
      <c r="I134" s="5"/>
    </row>
    <row r="135" spans="1:9" s="6" customFormat="1" ht="13.5">
      <c r="A135" s="59"/>
      <c r="B135" s="23"/>
      <c r="C135" s="26"/>
      <c r="D135" s="250"/>
      <c r="E135" s="250"/>
      <c r="F135" s="72"/>
      <c r="G135" s="72"/>
      <c r="H135" s="72"/>
      <c r="I135" s="5"/>
    </row>
    <row r="136" spans="1:9" s="6" customFormat="1" ht="13.5">
      <c r="A136" s="59"/>
      <c r="B136" s="23"/>
      <c r="C136" s="26"/>
      <c r="D136" s="250"/>
      <c r="E136" s="250"/>
      <c r="F136" s="72"/>
      <c r="G136" s="72"/>
      <c r="H136" s="72"/>
      <c r="I136" s="5"/>
    </row>
    <row r="137" spans="1:9" s="6" customFormat="1" ht="13.5">
      <c r="A137" s="59"/>
      <c r="B137" s="23"/>
      <c r="C137" s="26"/>
      <c r="D137" s="250"/>
      <c r="E137" s="250"/>
      <c r="F137" s="72"/>
      <c r="G137" s="72"/>
      <c r="H137" s="72"/>
      <c r="I137" s="5"/>
    </row>
    <row r="138" spans="1:9" s="6" customFormat="1" ht="13.5">
      <c r="A138" s="59"/>
      <c r="B138" s="23"/>
      <c r="C138" s="26"/>
      <c r="D138" s="250"/>
      <c r="E138" s="250"/>
      <c r="F138" s="72"/>
      <c r="G138" s="72"/>
      <c r="H138" s="72"/>
      <c r="I138" s="5"/>
    </row>
    <row r="139" spans="1:9" s="6" customFormat="1" ht="13.5">
      <c r="A139" s="59"/>
      <c r="B139" s="23"/>
      <c r="C139" s="26"/>
      <c r="D139" s="250"/>
      <c r="E139" s="250"/>
      <c r="F139" s="72"/>
      <c r="G139" s="72"/>
      <c r="H139" s="72"/>
      <c r="I139" s="5"/>
    </row>
    <row r="140" spans="1:9" s="6" customFormat="1" ht="13.5">
      <c r="A140" s="59"/>
      <c r="B140" s="23"/>
      <c r="C140" s="26"/>
      <c r="D140" s="250"/>
      <c r="E140" s="250"/>
      <c r="F140" s="72"/>
      <c r="G140" s="72"/>
      <c r="H140" s="72"/>
      <c r="I140" s="5"/>
    </row>
    <row r="141" spans="1:9" s="6" customFormat="1" ht="13.5">
      <c r="A141" s="59"/>
      <c r="B141" s="23"/>
      <c r="C141" s="26"/>
      <c r="D141" s="250"/>
      <c r="E141" s="250"/>
      <c r="F141" s="72"/>
      <c r="G141" s="72"/>
      <c r="H141" s="72"/>
      <c r="I141" s="5"/>
    </row>
    <row r="142" spans="1:9" s="6" customFormat="1" ht="13.5">
      <c r="A142" s="59"/>
      <c r="B142" s="23"/>
      <c r="C142" s="26"/>
      <c r="D142" s="250"/>
      <c r="E142" s="250"/>
      <c r="F142" s="72"/>
      <c r="G142" s="72"/>
      <c r="H142" s="72"/>
      <c r="I142" s="5"/>
    </row>
    <row r="143" spans="1:9" s="6" customFormat="1" ht="13.5">
      <c r="A143" s="59"/>
      <c r="B143" s="23"/>
      <c r="C143" s="26"/>
      <c r="D143" s="250"/>
      <c r="E143" s="250"/>
      <c r="F143" s="72"/>
      <c r="G143" s="72"/>
      <c r="H143" s="72"/>
      <c r="I143" s="5"/>
    </row>
    <row r="144" spans="1:9" s="6" customFormat="1" ht="13.5">
      <c r="A144" s="59"/>
      <c r="B144" s="23"/>
      <c r="C144" s="26"/>
      <c r="D144" s="250"/>
      <c r="E144" s="250"/>
      <c r="F144" s="72"/>
      <c r="G144" s="72"/>
      <c r="H144" s="72"/>
      <c r="I144" s="5"/>
    </row>
    <row r="145" spans="1:9" s="6" customFormat="1" ht="13.5">
      <c r="A145" s="59"/>
      <c r="B145" s="23"/>
      <c r="C145" s="26"/>
      <c r="D145" s="250"/>
      <c r="E145" s="250"/>
      <c r="F145" s="72"/>
      <c r="G145" s="72"/>
      <c r="H145" s="72"/>
      <c r="I145" s="5"/>
    </row>
    <row r="146" spans="1:9" s="6" customFormat="1" ht="13.5">
      <c r="A146" s="59"/>
      <c r="B146" s="23"/>
      <c r="C146" s="26"/>
      <c r="D146" s="250"/>
      <c r="E146" s="250"/>
      <c r="F146" s="72"/>
      <c r="G146" s="72"/>
      <c r="H146" s="72"/>
      <c r="I146" s="5"/>
    </row>
    <row r="147" spans="1:9" s="6" customFormat="1" ht="13.5">
      <c r="A147" s="59"/>
      <c r="B147" s="23"/>
      <c r="C147" s="26"/>
      <c r="D147" s="250"/>
      <c r="E147" s="250"/>
      <c r="F147" s="72"/>
      <c r="G147" s="72"/>
      <c r="H147" s="72"/>
      <c r="I147" s="5"/>
    </row>
    <row r="148" spans="1:9" s="6" customFormat="1" ht="13.5">
      <c r="A148" s="59"/>
      <c r="B148" s="23"/>
      <c r="C148" s="26"/>
      <c r="D148" s="250"/>
      <c r="E148" s="250"/>
      <c r="F148" s="72"/>
      <c r="G148" s="72"/>
      <c r="H148" s="72"/>
      <c r="I148" s="5"/>
    </row>
    <row r="149" spans="1:9" s="6" customFormat="1" ht="13.5">
      <c r="A149" s="59"/>
      <c r="B149" s="23"/>
      <c r="C149" s="26"/>
      <c r="D149" s="250"/>
      <c r="E149" s="250"/>
      <c r="F149" s="72"/>
      <c r="G149" s="72"/>
      <c r="H149" s="72"/>
      <c r="I149" s="5"/>
    </row>
    <row r="150" spans="1:9" s="6" customFormat="1" ht="13.5">
      <c r="A150" s="59"/>
      <c r="B150" s="23"/>
      <c r="C150" s="26"/>
      <c r="D150" s="250"/>
      <c r="E150" s="250"/>
      <c r="F150" s="72"/>
      <c r="G150" s="72"/>
      <c r="H150" s="72"/>
      <c r="I150" s="5"/>
    </row>
    <row r="151" spans="1:9" s="6" customFormat="1" ht="13.5">
      <c r="A151" s="59"/>
      <c r="B151" s="23"/>
      <c r="C151" s="26"/>
      <c r="D151" s="250"/>
      <c r="E151" s="250"/>
      <c r="F151" s="72"/>
      <c r="G151" s="72"/>
      <c r="H151" s="72"/>
      <c r="I151" s="5"/>
    </row>
    <row r="152" spans="1:9" s="6" customFormat="1" ht="13.5">
      <c r="A152" s="59"/>
      <c r="B152" s="23"/>
      <c r="C152" s="26"/>
      <c r="D152" s="250"/>
      <c r="E152" s="250"/>
      <c r="F152" s="72"/>
      <c r="G152" s="72"/>
      <c r="H152" s="72"/>
      <c r="I152" s="5"/>
    </row>
    <row r="153" spans="1:9" s="6" customFormat="1" ht="13.5">
      <c r="A153" s="59"/>
      <c r="B153" s="23"/>
      <c r="C153" s="26"/>
      <c r="D153" s="250"/>
      <c r="E153" s="250"/>
      <c r="F153" s="72"/>
      <c r="G153" s="72"/>
      <c r="H153" s="72"/>
      <c r="I153" s="5"/>
    </row>
    <row r="154" spans="1:9" s="6" customFormat="1" ht="13.5">
      <c r="A154" s="59"/>
      <c r="B154" s="23"/>
      <c r="C154" s="26"/>
      <c r="D154" s="250"/>
      <c r="E154" s="250"/>
      <c r="F154" s="72"/>
      <c r="G154" s="72"/>
      <c r="H154" s="72"/>
      <c r="I154" s="5"/>
    </row>
    <row r="155" spans="1:9" s="6" customFormat="1" ht="13.5">
      <c r="A155" s="59"/>
      <c r="B155" s="23"/>
      <c r="C155" s="26"/>
      <c r="D155" s="250"/>
      <c r="E155" s="250"/>
      <c r="F155" s="72"/>
      <c r="G155" s="72"/>
      <c r="H155" s="72"/>
      <c r="I155" s="5"/>
    </row>
    <row r="156" spans="1:9" s="6" customFormat="1" ht="13.5">
      <c r="A156" s="59"/>
      <c r="B156" s="23"/>
      <c r="C156" s="26"/>
      <c r="D156" s="250"/>
      <c r="E156" s="250"/>
      <c r="F156" s="72"/>
      <c r="G156" s="72"/>
      <c r="H156" s="72"/>
      <c r="I156" s="5"/>
    </row>
    <row r="157" spans="1:9" s="6" customFormat="1" ht="13.5">
      <c r="A157" s="59"/>
      <c r="B157" s="23"/>
      <c r="C157" s="26"/>
      <c r="D157" s="250"/>
      <c r="E157" s="250"/>
      <c r="F157" s="72"/>
      <c r="G157" s="72"/>
      <c r="H157" s="72"/>
      <c r="I157" s="5"/>
    </row>
    <row r="158" spans="1:9" s="6" customFormat="1" ht="13.5">
      <c r="A158" s="59"/>
      <c r="B158" s="23"/>
      <c r="C158" s="26"/>
      <c r="D158" s="250"/>
      <c r="E158" s="250"/>
      <c r="F158" s="72"/>
      <c r="G158" s="72"/>
      <c r="H158" s="72"/>
      <c r="I158" s="5"/>
    </row>
    <row r="159" spans="1:9" s="6" customFormat="1" ht="13.5">
      <c r="A159" s="59"/>
      <c r="B159" s="23"/>
      <c r="C159" s="26"/>
      <c r="D159" s="250"/>
      <c r="E159" s="250"/>
      <c r="F159" s="72"/>
      <c r="G159" s="72"/>
      <c r="H159" s="72"/>
      <c r="I159" s="5"/>
    </row>
    <row r="160" spans="1:9" s="6" customFormat="1" ht="13.5">
      <c r="A160" s="59"/>
      <c r="B160" s="23"/>
      <c r="C160" s="26"/>
      <c r="D160" s="250"/>
      <c r="E160" s="250"/>
      <c r="F160" s="72"/>
      <c r="G160" s="72"/>
      <c r="H160" s="72"/>
      <c r="I160" s="5"/>
    </row>
    <row r="161" spans="1:9" s="6" customFormat="1" ht="13.5">
      <c r="A161" s="59"/>
      <c r="B161" s="23"/>
      <c r="C161" s="26"/>
      <c r="D161" s="250"/>
      <c r="E161" s="250"/>
      <c r="F161" s="72"/>
      <c r="G161" s="72"/>
      <c r="H161" s="72"/>
      <c r="I161" s="5"/>
    </row>
    <row r="162" spans="1:9" s="6" customFormat="1" ht="13.5">
      <c r="A162" s="59"/>
      <c r="B162" s="23"/>
      <c r="C162" s="26"/>
      <c r="D162" s="250"/>
      <c r="E162" s="250"/>
      <c r="F162" s="72"/>
      <c r="G162" s="72"/>
      <c r="H162" s="72"/>
      <c r="I162" s="5"/>
    </row>
    <row r="163" spans="1:9" s="6" customFormat="1" ht="13.5">
      <c r="A163" s="59"/>
      <c r="B163" s="23"/>
      <c r="C163" s="26"/>
      <c r="D163" s="250"/>
      <c r="E163" s="250"/>
      <c r="F163" s="72"/>
      <c r="G163" s="72"/>
      <c r="H163" s="72"/>
      <c r="I163" s="5"/>
    </row>
    <row r="164" spans="1:9" s="6" customFormat="1" ht="13.5">
      <c r="A164" s="59"/>
      <c r="B164" s="23"/>
      <c r="C164" s="26"/>
      <c r="D164" s="250"/>
      <c r="E164" s="250"/>
      <c r="F164" s="72"/>
      <c r="G164" s="72"/>
      <c r="H164" s="72"/>
      <c r="I164" s="5"/>
    </row>
    <row r="165" spans="1:9" s="6" customFormat="1" ht="13.5">
      <c r="A165" s="59"/>
      <c r="B165" s="23"/>
      <c r="C165" s="26"/>
      <c r="D165" s="250"/>
      <c r="E165" s="250"/>
      <c r="F165" s="72"/>
      <c r="G165" s="72"/>
      <c r="H165" s="72"/>
      <c r="I165" s="5"/>
    </row>
    <row r="166" spans="1:9" s="6" customFormat="1" ht="13.5">
      <c r="A166" s="59"/>
      <c r="B166" s="23"/>
      <c r="C166" s="26"/>
      <c r="D166" s="250"/>
      <c r="E166" s="250"/>
      <c r="F166" s="72"/>
      <c r="G166" s="72"/>
      <c r="H166" s="72"/>
      <c r="I166" s="5"/>
    </row>
    <row r="167" spans="1:9" s="6" customFormat="1" ht="13.5">
      <c r="A167" s="59"/>
      <c r="B167" s="23"/>
      <c r="C167" s="26"/>
      <c r="D167" s="250"/>
      <c r="E167" s="250"/>
      <c r="F167" s="72"/>
      <c r="G167" s="72"/>
      <c r="H167" s="72"/>
      <c r="I167" s="5"/>
    </row>
    <row r="168" spans="1:9" s="6" customFormat="1" ht="13.5">
      <c r="A168" s="59"/>
      <c r="B168" s="23"/>
      <c r="C168" s="26"/>
      <c r="D168" s="250"/>
      <c r="E168" s="250"/>
      <c r="F168" s="72"/>
      <c r="G168" s="72"/>
      <c r="H168" s="72"/>
      <c r="I168" s="5"/>
    </row>
    <row r="169" spans="1:9" s="6" customFormat="1" ht="13.5">
      <c r="A169" s="59"/>
      <c r="B169" s="23"/>
      <c r="C169" s="26"/>
      <c r="D169" s="250"/>
      <c r="E169" s="250"/>
      <c r="F169" s="72"/>
      <c r="G169" s="72"/>
      <c r="H169" s="72"/>
      <c r="I169" s="5"/>
    </row>
    <row r="170" spans="1:9" s="6" customFormat="1" ht="13.5">
      <c r="A170" s="59"/>
      <c r="B170" s="23"/>
      <c r="C170" s="26"/>
      <c r="D170" s="250"/>
      <c r="E170" s="250"/>
      <c r="F170" s="72"/>
      <c r="G170" s="72"/>
      <c r="H170" s="72"/>
      <c r="I170" s="5"/>
    </row>
    <row r="171" spans="1:9" s="6" customFormat="1" ht="13.5">
      <c r="A171" s="59"/>
      <c r="B171" s="23"/>
      <c r="C171" s="26"/>
      <c r="D171" s="250"/>
      <c r="E171" s="250"/>
      <c r="F171" s="72"/>
      <c r="G171" s="72"/>
      <c r="H171" s="72"/>
      <c r="I171" s="5"/>
    </row>
    <row r="172" spans="1:9" s="6" customFormat="1" ht="13.5">
      <c r="A172" s="59"/>
      <c r="B172" s="23"/>
      <c r="C172" s="26"/>
      <c r="D172" s="250"/>
      <c r="E172" s="250"/>
      <c r="F172" s="72"/>
      <c r="G172" s="72"/>
      <c r="H172" s="72"/>
      <c r="I172" s="5"/>
    </row>
    <row r="173" spans="1:9" s="6" customFormat="1" ht="13.5">
      <c r="A173" s="59"/>
      <c r="B173" s="23"/>
      <c r="C173" s="26"/>
      <c r="D173" s="250"/>
      <c r="E173" s="250"/>
      <c r="F173" s="72"/>
      <c r="G173" s="72"/>
      <c r="H173" s="72"/>
      <c r="I173" s="5"/>
    </row>
    <row r="174" spans="1:9" s="6" customFormat="1" ht="13.5">
      <c r="A174" s="59"/>
      <c r="B174" s="23"/>
      <c r="C174" s="26"/>
      <c r="D174" s="250"/>
      <c r="E174" s="250"/>
      <c r="F174" s="72"/>
      <c r="G174" s="72"/>
      <c r="H174" s="72"/>
      <c r="I174" s="5"/>
    </row>
    <row r="175" spans="1:9" s="6" customFormat="1" ht="13.5">
      <c r="A175" s="59"/>
      <c r="B175" s="23"/>
      <c r="C175" s="26"/>
      <c r="D175" s="250"/>
      <c r="E175" s="250"/>
      <c r="F175" s="72"/>
      <c r="G175" s="72"/>
      <c r="H175" s="72"/>
      <c r="I175" s="5"/>
    </row>
    <row r="176" spans="1:9" s="6" customFormat="1" ht="13.5">
      <c r="A176" s="59"/>
      <c r="B176" s="23"/>
      <c r="C176" s="26"/>
      <c r="D176" s="250"/>
      <c r="E176" s="250"/>
      <c r="F176" s="72"/>
      <c r="G176" s="72"/>
      <c r="H176" s="72"/>
      <c r="I176" s="5"/>
    </row>
    <row r="177" spans="1:9" s="6" customFormat="1" ht="13.5">
      <c r="A177" s="59"/>
      <c r="B177" s="23"/>
      <c r="C177" s="26"/>
      <c r="D177" s="250"/>
      <c r="E177" s="250"/>
      <c r="F177" s="72"/>
      <c r="G177" s="72"/>
      <c r="H177" s="72"/>
      <c r="I177" s="5"/>
    </row>
    <row r="178" spans="1:9" s="6" customFormat="1" ht="13.5">
      <c r="A178" s="59"/>
      <c r="B178" s="23"/>
      <c r="C178" s="26"/>
      <c r="D178" s="250"/>
      <c r="E178" s="250"/>
      <c r="F178" s="72"/>
      <c r="G178" s="72"/>
      <c r="H178" s="72"/>
      <c r="I178" s="5"/>
    </row>
    <row r="179" spans="1:9" s="6" customFormat="1" ht="13.5">
      <c r="A179" s="59"/>
      <c r="B179" s="23"/>
      <c r="C179" s="26"/>
      <c r="D179" s="250"/>
      <c r="E179" s="250"/>
      <c r="F179" s="72"/>
      <c r="G179" s="72"/>
      <c r="H179" s="72"/>
      <c r="I179" s="5"/>
    </row>
    <row r="180" spans="1:9" s="6" customFormat="1" ht="13.5">
      <c r="A180" s="59"/>
      <c r="B180" s="23"/>
      <c r="C180" s="26"/>
      <c r="D180" s="250"/>
      <c r="E180" s="250"/>
      <c r="F180" s="72"/>
      <c r="G180" s="72"/>
      <c r="H180" s="72"/>
      <c r="I180" s="5"/>
    </row>
    <row r="181" spans="1:9" s="6" customFormat="1" ht="13.5">
      <c r="A181" s="59"/>
      <c r="B181" s="23"/>
      <c r="C181" s="26"/>
      <c r="D181" s="250"/>
      <c r="E181" s="250"/>
      <c r="F181" s="72"/>
      <c r="G181" s="72"/>
      <c r="H181" s="72"/>
      <c r="I181" s="5"/>
    </row>
    <row r="182" spans="1:9" s="6" customFormat="1" ht="13.5">
      <c r="A182" s="59"/>
      <c r="B182" s="23"/>
      <c r="C182" s="26"/>
      <c r="D182" s="250"/>
      <c r="E182" s="250"/>
      <c r="F182" s="72"/>
      <c r="G182" s="72"/>
      <c r="H182" s="72"/>
      <c r="I182" s="5"/>
    </row>
    <row r="183" spans="1:9" s="6" customFormat="1" ht="13.5">
      <c r="A183" s="59"/>
      <c r="B183" s="23"/>
      <c r="C183" s="26"/>
      <c r="D183" s="250"/>
      <c r="E183" s="250"/>
      <c r="F183" s="72"/>
      <c r="G183" s="72"/>
      <c r="H183" s="72"/>
      <c r="I183" s="5"/>
    </row>
    <row r="184" spans="1:9" s="6" customFormat="1" ht="13.5">
      <c r="A184" s="59"/>
      <c r="B184" s="23"/>
      <c r="C184" s="26"/>
      <c r="D184" s="250"/>
      <c r="E184" s="250"/>
      <c r="F184" s="72"/>
      <c r="G184" s="72"/>
      <c r="H184" s="72"/>
      <c r="I184" s="5"/>
    </row>
    <row r="185" spans="1:9" s="6" customFormat="1" ht="13.5">
      <c r="A185" s="59"/>
      <c r="B185" s="23"/>
      <c r="C185" s="26"/>
      <c r="D185" s="250"/>
      <c r="E185" s="250"/>
      <c r="F185" s="72"/>
      <c r="G185" s="72"/>
      <c r="H185" s="72"/>
      <c r="I185" s="5"/>
    </row>
    <row r="186" spans="1:9" s="6" customFormat="1" ht="13.5">
      <c r="A186" s="59"/>
      <c r="B186" s="23"/>
      <c r="C186" s="26"/>
      <c r="D186" s="250"/>
      <c r="E186" s="250"/>
      <c r="F186" s="72"/>
      <c r="G186" s="72"/>
      <c r="H186" s="72"/>
      <c r="I186" s="5"/>
    </row>
    <row r="187" spans="1:9" s="6" customFormat="1" ht="13.5">
      <c r="A187" s="59"/>
      <c r="B187" s="23"/>
      <c r="C187" s="26"/>
      <c r="D187" s="250"/>
      <c r="E187" s="250"/>
      <c r="F187" s="72"/>
      <c r="G187" s="72"/>
      <c r="H187" s="72"/>
      <c r="I187" s="5"/>
    </row>
    <row r="188" spans="1:9" s="6" customFormat="1" ht="13.5">
      <c r="A188" s="59"/>
      <c r="B188" s="23"/>
      <c r="C188" s="26"/>
      <c r="D188" s="250"/>
      <c r="E188" s="250"/>
      <c r="F188" s="72"/>
      <c r="G188" s="72"/>
      <c r="H188" s="72"/>
      <c r="I188" s="5"/>
    </row>
    <row r="189" spans="1:9" s="6" customFormat="1" ht="13.5">
      <c r="A189" s="59"/>
      <c r="B189" s="23"/>
      <c r="C189" s="26"/>
      <c r="D189" s="250"/>
      <c r="E189" s="250"/>
      <c r="F189" s="72"/>
      <c r="G189" s="72"/>
      <c r="H189" s="72"/>
      <c r="I189" s="5"/>
    </row>
    <row r="190" spans="1:9" s="6" customFormat="1" ht="13.5">
      <c r="A190" s="59"/>
      <c r="B190" s="23"/>
      <c r="C190" s="26"/>
      <c r="D190" s="250"/>
      <c r="E190" s="250"/>
      <c r="F190" s="72"/>
      <c r="G190" s="72"/>
      <c r="H190" s="72"/>
      <c r="I190" s="5"/>
    </row>
    <row r="191" spans="1:9" s="6" customFormat="1" ht="13.5">
      <c r="A191" s="59"/>
      <c r="B191" s="23"/>
      <c r="C191" s="26"/>
      <c r="D191" s="250"/>
      <c r="E191" s="250"/>
      <c r="F191" s="72"/>
      <c r="G191" s="72"/>
      <c r="H191" s="72"/>
      <c r="I191" s="5"/>
    </row>
    <row r="192" spans="1:9" s="6" customFormat="1" ht="13.5">
      <c r="A192" s="59"/>
      <c r="B192" s="23"/>
      <c r="C192" s="26"/>
      <c r="D192" s="250"/>
      <c r="E192" s="250"/>
      <c r="F192" s="72"/>
      <c r="G192" s="72"/>
      <c r="H192" s="72"/>
      <c r="I192" s="5"/>
    </row>
    <row r="193" spans="1:9" s="6" customFormat="1" ht="13.5">
      <c r="A193" s="59"/>
      <c r="B193" s="23"/>
      <c r="C193" s="26"/>
      <c r="D193" s="250"/>
      <c r="E193" s="250"/>
      <c r="F193" s="72"/>
      <c r="G193" s="72"/>
      <c r="H193" s="72"/>
      <c r="I193" s="5"/>
    </row>
    <row r="194" spans="1:9" s="6" customFormat="1" ht="13.5">
      <c r="A194" s="59"/>
      <c r="B194" s="23"/>
      <c r="C194" s="26"/>
      <c r="D194" s="250"/>
      <c r="E194" s="250"/>
      <c r="F194" s="72"/>
      <c r="G194" s="72"/>
      <c r="H194" s="72"/>
      <c r="I194" s="5"/>
    </row>
    <row r="195" spans="1:9" s="6" customFormat="1" ht="13.5">
      <c r="A195" s="59"/>
      <c r="B195" s="23"/>
      <c r="C195" s="26"/>
      <c r="D195" s="250"/>
      <c r="E195" s="250"/>
      <c r="F195" s="72"/>
      <c r="G195" s="72"/>
      <c r="H195" s="72"/>
      <c r="I195" s="5"/>
    </row>
    <row r="196" spans="1:9" s="6" customFormat="1" ht="13.5">
      <c r="A196" s="59"/>
      <c r="B196" s="23"/>
      <c r="C196" s="26"/>
      <c r="D196" s="250"/>
      <c r="E196" s="250"/>
      <c r="F196" s="72"/>
      <c r="G196" s="72"/>
      <c r="H196" s="72"/>
      <c r="I196" s="5"/>
    </row>
    <row r="197" spans="1:9" s="6" customFormat="1" ht="13.5">
      <c r="A197" s="59"/>
      <c r="B197" s="23"/>
      <c r="C197" s="26"/>
      <c r="D197" s="250"/>
      <c r="E197" s="250"/>
      <c r="F197" s="72"/>
      <c r="G197" s="72"/>
      <c r="H197" s="72"/>
      <c r="I197" s="5"/>
    </row>
    <row r="198" spans="1:9" s="6" customFormat="1" ht="13.5">
      <c r="A198" s="59"/>
      <c r="B198" s="23"/>
      <c r="C198" s="26"/>
      <c r="D198" s="250"/>
      <c r="E198" s="250"/>
      <c r="F198" s="72"/>
      <c r="G198" s="72"/>
      <c r="H198" s="72"/>
      <c r="I198" s="5"/>
    </row>
    <row r="199" spans="1:9" s="6" customFormat="1" ht="13.5">
      <c r="A199" s="59"/>
      <c r="B199" s="23"/>
      <c r="C199" s="26"/>
      <c r="D199" s="250"/>
      <c r="E199" s="250"/>
      <c r="F199" s="72"/>
      <c r="G199" s="72"/>
      <c r="H199" s="72"/>
      <c r="I199" s="5"/>
    </row>
    <row r="200" spans="1:9" s="6" customFormat="1" ht="13.5">
      <c r="A200" s="59"/>
      <c r="B200" s="23"/>
      <c r="C200" s="26"/>
      <c r="D200" s="250"/>
      <c r="E200" s="250"/>
      <c r="F200" s="72"/>
      <c r="G200" s="72"/>
      <c r="H200" s="72"/>
      <c r="I200" s="5"/>
    </row>
    <row r="201" spans="1:9" s="6" customFormat="1" ht="13.5">
      <c r="A201" s="59"/>
      <c r="B201" s="23"/>
      <c r="C201" s="26"/>
      <c r="D201" s="250"/>
      <c r="E201" s="250"/>
      <c r="F201" s="72"/>
      <c r="G201" s="72"/>
      <c r="H201" s="72"/>
      <c r="I201" s="5"/>
    </row>
    <row r="202" spans="1:9" s="6" customFormat="1" ht="13.5">
      <c r="A202" s="59"/>
      <c r="B202" s="23"/>
      <c r="C202" s="26"/>
      <c r="D202" s="250"/>
      <c r="E202" s="250"/>
      <c r="F202" s="72"/>
      <c r="G202" s="72"/>
      <c r="H202" s="72"/>
      <c r="I202" s="5"/>
    </row>
    <row r="203" spans="1:9" s="6" customFormat="1" ht="13.5">
      <c r="A203" s="59"/>
      <c r="B203" s="23"/>
      <c r="C203" s="26"/>
      <c r="D203" s="250"/>
      <c r="E203" s="250"/>
      <c r="F203" s="72"/>
      <c r="G203" s="72"/>
      <c r="H203" s="72"/>
      <c r="I203" s="5"/>
    </row>
    <row r="204" spans="1:9" s="6" customFormat="1" ht="13.5">
      <c r="A204" s="59"/>
      <c r="B204" s="23"/>
      <c r="C204" s="26"/>
      <c r="D204" s="250"/>
      <c r="E204" s="250"/>
      <c r="F204" s="72"/>
      <c r="G204" s="72"/>
      <c r="H204" s="72"/>
      <c r="I204" s="5"/>
    </row>
    <row r="205" spans="1:9" s="6" customFormat="1" ht="13.5">
      <c r="A205" s="59"/>
      <c r="B205" s="23"/>
      <c r="C205" s="26"/>
      <c r="D205" s="250"/>
      <c r="E205" s="250"/>
      <c r="F205" s="72"/>
      <c r="G205" s="72"/>
      <c r="H205" s="72"/>
      <c r="I205" s="5"/>
    </row>
    <row r="206" spans="1:9" ht="13.5"/>
    <row r="207" spans="1:9" ht="13.5"/>
    <row r="208" spans="1:9" ht="13.5"/>
    <row r="209" spans="2:9" ht="13.5"/>
    <row r="210" spans="2:9" ht="13.5"/>
    <row r="211" spans="2:9" s="59" customFormat="1" ht="13.5">
      <c r="B211" s="23"/>
      <c r="C211" s="26"/>
      <c r="D211" s="250"/>
      <c r="E211" s="250"/>
      <c r="F211" s="36"/>
      <c r="G211" s="36"/>
      <c r="H211" s="36"/>
      <c r="I211" s="38"/>
    </row>
  </sheetData>
  <mergeCells count="16">
    <mergeCell ref="B18:D18"/>
    <mergeCell ref="A4:E4"/>
    <mergeCell ref="B11:D11"/>
    <mergeCell ref="B14:D14"/>
    <mergeCell ref="B17:D17"/>
    <mergeCell ref="B19:D19"/>
    <mergeCell ref="C22:D22"/>
    <mergeCell ref="B23:D23"/>
    <mergeCell ref="B24:D24"/>
    <mergeCell ref="C26:E26"/>
    <mergeCell ref="C87:E87"/>
    <mergeCell ref="C66:E66"/>
    <mergeCell ref="C76:E76"/>
    <mergeCell ref="A79:E79"/>
    <mergeCell ref="C82:E82"/>
    <mergeCell ref="C84:E84"/>
  </mergeCells>
  <printOptions horizontalCentered="1"/>
  <pageMargins left="0.59055118110236227" right="0.59055118110236227" top="0.74803149606299213" bottom="0.98425196850393704" header="0" footer="0.55118110236220474"/>
  <pageSetup paperSize="9" fitToHeight="0" orientation="portrait" r:id="rId1"/>
  <headerFooter scaleWithDoc="0">
    <oddFooter>&amp;C&amp;"Century Gothic,Uobičajeno"&amp;8&amp;P&amp;R&amp;12&amp;G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view="pageBreakPreview" topLeftCell="A72" zoomScaleNormal="100" zoomScaleSheetLayoutView="100" workbookViewId="0">
      <selection activeCell="E82" sqref="E82"/>
    </sheetView>
  </sheetViews>
  <sheetFormatPr defaultRowHeight="15"/>
  <cols>
    <col min="1" max="1" width="5.42578125" style="90" customWidth="1"/>
    <col min="2" max="2" width="51.85546875" style="86" customWidth="1"/>
    <col min="3" max="3" width="9.28515625" style="86" bestFit="1" customWidth="1"/>
    <col min="4" max="4" width="11.5703125" style="272" customWidth="1"/>
    <col min="5" max="5" width="11.7109375" style="272" bestFit="1" customWidth="1"/>
    <col min="6" max="6" width="9.140625" style="90"/>
    <col min="7" max="7" width="12.85546875" style="90" customWidth="1"/>
    <col min="8" max="16384" width="9.140625" style="79"/>
  </cols>
  <sheetData>
    <row r="1" spans="1:5" ht="16.5" thickTop="1" thickBot="1">
      <c r="A1" s="94"/>
      <c r="B1" s="102" t="s">
        <v>41</v>
      </c>
      <c r="C1" s="103" t="s">
        <v>42</v>
      </c>
      <c r="D1" s="258" t="s">
        <v>43</v>
      </c>
      <c r="E1" s="273" t="s">
        <v>44</v>
      </c>
    </row>
    <row r="2" spans="1:5" ht="15.75" thickTop="1">
      <c r="B2" s="91" t="s">
        <v>21</v>
      </c>
      <c r="C2" s="92"/>
      <c r="D2" s="259"/>
      <c r="E2" s="274"/>
    </row>
    <row r="3" spans="1:5">
      <c r="A3" s="65"/>
      <c r="B3" s="85"/>
      <c r="C3" s="92"/>
      <c r="D3" s="259"/>
      <c r="E3" s="259"/>
    </row>
    <row r="4" spans="1:5">
      <c r="A4" s="65"/>
      <c r="B4" s="52" t="s">
        <v>58</v>
      </c>
      <c r="C4" s="92"/>
      <c r="D4" s="259"/>
      <c r="E4" s="259"/>
    </row>
    <row r="5" spans="1:5" ht="189">
      <c r="A5" s="65">
        <v>1</v>
      </c>
      <c r="B5" s="55" t="s">
        <v>76</v>
      </c>
      <c r="C5" s="100"/>
      <c r="D5" s="260"/>
      <c r="E5" s="260"/>
    </row>
    <row r="6" spans="1:5">
      <c r="A6" s="108"/>
      <c r="B6" s="112" t="s">
        <v>102</v>
      </c>
      <c r="C6" s="113"/>
      <c r="D6" s="261"/>
      <c r="E6" s="275"/>
    </row>
    <row r="7" spans="1:5">
      <c r="A7" s="108"/>
      <c r="B7" s="112" t="s">
        <v>103</v>
      </c>
      <c r="C7" s="113"/>
      <c r="D7" s="261"/>
      <c r="E7" s="275"/>
    </row>
    <row r="8" spans="1:5">
      <c r="A8" s="108"/>
      <c r="B8" s="112" t="s">
        <v>104</v>
      </c>
      <c r="C8" s="113">
        <v>0.3</v>
      </c>
      <c r="D8" s="261"/>
      <c r="E8" s="275"/>
    </row>
    <row r="9" spans="1:5">
      <c r="A9" s="108"/>
      <c r="B9" s="112" t="s">
        <v>105</v>
      </c>
      <c r="C9" s="113">
        <v>4</v>
      </c>
      <c r="D9" s="261"/>
      <c r="E9" s="275"/>
    </row>
    <row r="10" spans="1:5">
      <c r="A10" s="108"/>
      <c r="B10" s="112" t="s">
        <v>106</v>
      </c>
      <c r="C10" s="113">
        <v>12</v>
      </c>
      <c r="D10" s="261"/>
      <c r="E10" s="275"/>
    </row>
    <row r="11" spans="1:5">
      <c r="A11" s="108"/>
      <c r="B11" s="112" t="s">
        <v>107</v>
      </c>
      <c r="C11" s="113">
        <v>1.5</v>
      </c>
      <c r="D11" s="261"/>
      <c r="E11" s="275"/>
    </row>
    <row r="12" spans="1:5" ht="27">
      <c r="A12" s="108"/>
      <c r="B12" s="112" t="s">
        <v>108</v>
      </c>
      <c r="C12" s="113">
        <v>3</v>
      </c>
      <c r="D12" s="261"/>
      <c r="E12" s="275">
        <f>SUM(C12*D12)</f>
        <v>0</v>
      </c>
    </row>
    <row r="13" spans="1:5">
      <c r="A13" s="105"/>
      <c r="B13" s="107"/>
      <c r="C13" s="106"/>
      <c r="D13" s="262"/>
      <c r="E13" s="276"/>
    </row>
    <row r="14" spans="1:5">
      <c r="A14" s="65"/>
      <c r="B14" s="81" t="s">
        <v>59</v>
      </c>
      <c r="C14" s="100"/>
      <c r="D14" s="260"/>
      <c r="E14" s="260"/>
    </row>
    <row r="15" spans="1:5" ht="54">
      <c r="A15" s="65">
        <v>2</v>
      </c>
      <c r="B15" s="57" t="s">
        <v>81</v>
      </c>
      <c r="C15" s="100"/>
      <c r="D15" s="260"/>
      <c r="E15" s="260"/>
    </row>
    <row r="16" spans="1:5">
      <c r="A16" s="65"/>
      <c r="B16" s="57" t="s">
        <v>60</v>
      </c>
      <c r="C16" s="100"/>
      <c r="D16" s="260"/>
      <c r="E16" s="260"/>
    </row>
    <row r="17" spans="1:5" ht="27">
      <c r="A17" s="65"/>
      <c r="B17" s="57" t="s">
        <v>61</v>
      </c>
      <c r="C17" s="100"/>
      <c r="D17" s="260"/>
      <c r="E17" s="260"/>
    </row>
    <row r="18" spans="1:5" ht="27">
      <c r="A18" s="65"/>
      <c r="B18" s="57" t="s">
        <v>63</v>
      </c>
      <c r="C18" s="100"/>
      <c r="D18" s="260"/>
      <c r="E18" s="260"/>
    </row>
    <row r="19" spans="1:5" ht="27">
      <c r="A19" s="65"/>
      <c r="B19" s="57" t="s">
        <v>62</v>
      </c>
      <c r="C19" s="100"/>
      <c r="D19" s="260"/>
      <c r="E19" s="260"/>
    </row>
    <row r="20" spans="1:5" ht="67.5">
      <c r="A20" s="65"/>
      <c r="B20" s="57" t="s">
        <v>70</v>
      </c>
      <c r="C20" s="100"/>
      <c r="D20" s="260"/>
      <c r="E20" s="260"/>
    </row>
    <row r="21" spans="1:5" ht="40.5">
      <c r="A21" s="65"/>
      <c r="B21" s="57" t="s">
        <v>64</v>
      </c>
      <c r="C21" s="100"/>
      <c r="D21" s="260"/>
      <c r="E21" s="260"/>
    </row>
    <row r="22" spans="1:5" ht="54">
      <c r="A22" s="65"/>
      <c r="B22" s="57" t="s">
        <v>65</v>
      </c>
      <c r="C22" s="100"/>
      <c r="D22" s="260"/>
      <c r="E22" s="260"/>
    </row>
    <row r="23" spans="1:5" ht="40.5">
      <c r="A23" s="65"/>
      <c r="B23" s="112" t="s">
        <v>304</v>
      </c>
      <c r="C23" s="100"/>
      <c r="D23" s="260"/>
      <c r="E23" s="260"/>
    </row>
    <row r="24" spans="1:5" ht="108">
      <c r="A24" s="65"/>
      <c r="B24" s="56" t="s">
        <v>66</v>
      </c>
      <c r="C24" s="100"/>
      <c r="D24" s="260"/>
      <c r="E24" s="260"/>
    </row>
    <row r="25" spans="1:5">
      <c r="A25" s="65"/>
      <c r="B25" s="88" t="s">
        <v>54</v>
      </c>
      <c r="C25" s="93">
        <v>3</v>
      </c>
      <c r="D25" s="263"/>
      <c r="E25" s="263">
        <f>C25*D25</f>
        <v>0</v>
      </c>
    </row>
    <row r="26" spans="1:5">
      <c r="A26" s="65"/>
      <c r="B26" s="89"/>
      <c r="C26" s="101"/>
      <c r="D26" s="264"/>
      <c r="E26" s="264"/>
    </row>
    <row r="27" spans="1:5">
      <c r="A27" s="65"/>
      <c r="B27" s="81" t="s">
        <v>73</v>
      </c>
      <c r="C27" s="101"/>
      <c r="D27" s="264"/>
      <c r="E27" s="264"/>
    </row>
    <row r="28" spans="1:5" ht="27">
      <c r="A28" s="65">
        <v>3</v>
      </c>
      <c r="B28" s="57" t="s">
        <v>67</v>
      </c>
      <c r="C28" s="101"/>
      <c r="D28" s="264"/>
      <c r="E28" s="264"/>
    </row>
    <row r="29" spans="1:5">
      <c r="A29" s="65"/>
      <c r="B29" s="57" t="s">
        <v>77</v>
      </c>
      <c r="C29" s="101"/>
      <c r="D29" s="264"/>
      <c r="E29" s="264"/>
    </row>
    <row r="30" spans="1:5" ht="27">
      <c r="A30" s="65"/>
      <c r="B30" s="57" t="s">
        <v>68</v>
      </c>
      <c r="C30" s="101"/>
      <c r="D30" s="264"/>
      <c r="E30" s="264"/>
    </row>
    <row r="31" spans="1:5" ht="27">
      <c r="A31" s="65"/>
      <c r="B31" s="57" t="s">
        <v>69</v>
      </c>
      <c r="C31" s="101"/>
      <c r="D31" s="264"/>
      <c r="E31" s="264"/>
    </row>
    <row r="32" spans="1:5" ht="54">
      <c r="A32" s="65"/>
      <c r="B32" s="57" t="s">
        <v>71</v>
      </c>
      <c r="C32" s="101"/>
      <c r="D32" s="264"/>
      <c r="E32" s="264"/>
    </row>
    <row r="33" spans="1:5" ht="27">
      <c r="A33" s="65"/>
      <c r="B33" s="57" t="s">
        <v>30</v>
      </c>
      <c r="C33" s="101"/>
      <c r="D33" s="264"/>
      <c r="E33" s="264"/>
    </row>
    <row r="34" spans="1:5" ht="40.5">
      <c r="A34" s="65"/>
      <c r="B34" s="112" t="s">
        <v>305</v>
      </c>
      <c r="C34" s="101"/>
      <c r="D34" s="264"/>
      <c r="E34" s="264"/>
    </row>
    <row r="35" spans="1:5" ht="94.5">
      <c r="A35" s="65"/>
      <c r="B35" s="57" t="s">
        <v>72</v>
      </c>
      <c r="C35" s="101"/>
      <c r="D35" s="264"/>
      <c r="E35" s="264"/>
    </row>
    <row r="36" spans="1:5" ht="27">
      <c r="A36" s="65"/>
      <c r="B36" s="112" t="s">
        <v>109</v>
      </c>
      <c r="C36" s="93">
        <v>3</v>
      </c>
      <c r="D36" s="263"/>
      <c r="E36" s="263">
        <f>C36*D36</f>
        <v>0</v>
      </c>
    </row>
    <row r="37" spans="1:5">
      <c r="A37" s="65"/>
      <c r="B37" s="57"/>
      <c r="C37" s="93"/>
      <c r="D37" s="263"/>
      <c r="E37" s="263"/>
    </row>
    <row r="38" spans="1:5">
      <c r="A38" s="65"/>
      <c r="B38" s="57"/>
      <c r="C38" s="93"/>
      <c r="D38" s="263"/>
      <c r="E38" s="263"/>
    </row>
    <row r="39" spans="1:5">
      <c r="A39" s="65"/>
      <c r="B39" s="57"/>
      <c r="C39" s="93"/>
      <c r="D39" s="263"/>
      <c r="E39" s="263"/>
    </row>
    <row r="40" spans="1:5">
      <c r="A40" s="65"/>
      <c r="B40" s="57"/>
      <c r="C40" s="93"/>
      <c r="D40" s="263"/>
      <c r="E40" s="263"/>
    </row>
    <row r="41" spans="1:5">
      <c r="A41" s="65"/>
      <c r="B41" s="52" t="s">
        <v>57</v>
      </c>
      <c r="C41" s="15"/>
      <c r="D41" s="265"/>
      <c r="E41" s="254"/>
    </row>
    <row r="42" spans="1:5">
      <c r="A42" s="65">
        <v>4</v>
      </c>
      <c r="B42" s="84" t="s">
        <v>45</v>
      </c>
      <c r="C42" s="15"/>
      <c r="D42" s="265"/>
      <c r="E42" s="254"/>
    </row>
    <row r="43" spans="1:5">
      <c r="A43" s="65"/>
      <c r="B43" s="84" t="s">
        <v>46</v>
      </c>
      <c r="C43" s="15"/>
      <c r="D43" s="265"/>
      <c r="E43" s="254"/>
    </row>
    <row r="44" spans="1:5" ht="27">
      <c r="A44" s="65"/>
      <c r="B44" s="84" t="s">
        <v>118</v>
      </c>
      <c r="C44" s="15"/>
      <c r="D44" s="265"/>
      <c r="E44" s="254"/>
    </row>
    <row r="45" spans="1:5" ht="81">
      <c r="A45" s="65"/>
      <c r="B45" s="84" t="s">
        <v>47</v>
      </c>
      <c r="C45" s="15"/>
      <c r="D45" s="265"/>
      <c r="E45" s="254"/>
    </row>
    <row r="46" spans="1:5" ht="94.5">
      <c r="A46" s="65"/>
      <c r="B46" s="84" t="s">
        <v>48</v>
      </c>
      <c r="C46" s="15"/>
      <c r="D46" s="265"/>
      <c r="E46" s="254"/>
    </row>
    <row r="47" spans="1:5" ht="67.5">
      <c r="A47" s="65"/>
      <c r="B47" s="84" t="s">
        <v>51</v>
      </c>
      <c r="C47" s="15"/>
      <c r="D47" s="265"/>
      <c r="E47" s="254"/>
    </row>
    <row r="48" spans="1:5" ht="27">
      <c r="A48" s="65"/>
      <c r="B48" s="84" t="s">
        <v>49</v>
      </c>
      <c r="C48" s="15"/>
      <c r="D48" s="265"/>
      <c r="E48" s="254"/>
    </row>
    <row r="49" spans="1:5" ht="27">
      <c r="A49" s="65"/>
      <c r="B49" s="84" t="s">
        <v>50</v>
      </c>
      <c r="C49" s="15"/>
      <c r="D49" s="265"/>
      <c r="E49" s="254"/>
    </row>
    <row r="50" spans="1:5" ht="27">
      <c r="A50" s="65"/>
      <c r="B50" s="84" t="s">
        <v>52</v>
      </c>
      <c r="C50" s="15"/>
      <c r="D50" s="265"/>
      <c r="E50" s="254"/>
    </row>
    <row r="51" spans="1:5" ht="148.5">
      <c r="A51" s="65"/>
      <c r="B51" s="84" t="s">
        <v>53</v>
      </c>
      <c r="C51" s="15"/>
      <c r="D51" s="265"/>
      <c r="E51" s="254"/>
    </row>
    <row r="52" spans="1:5">
      <c r="A52" s="108"/>
      <c r="B52" s="84" t="s">
        <v>100</v>
      </c>
      <c r="C52" s="109"/>
      <c r="D52" s="266"/>
      <c r="E52" s="277"/>
    </row>
    <row r="53" spans="1:5">
      <c r="A53" s="108">
        <v>1</v>
      </c>
      <c r="B53" s="84" t="s">
        <v>85</v>
      </c>
      <c r="C53" s="109">
        <v>3</v>
      </c>
      <c r="D53" s="266"/>
      <c r="E53" s="277"/>
    </row>
    <row r="54" spans="1:5">
      <c r="A54" s="108">
        <v>2</v>
      </c>
      <c r="B54" s="84" t="s">
        <v>86</v>
      </c>
      <c r="C54" s="109">
        <v>10</v>
      </c>
      <c r="D54" s="266"/>
      <c r="E54" s="277"/>
    </row>
    <row r="55" spans="1:5">
      <c r="A55" s="108">
        <v>3</v>
      </c>
      <c r="B55" s="84" t="s">
        <v>87</v>
      </c>
      <c r="C55" s="109">
        <v>150</v>
      </c>
      <c r="D55" s="266"/>
      <c r="E55" s="277"/>
    </row>
    <row r="56" spans="1:5">
      <c r="A56" s="108">
        <v>4</v>
      </c>
      <c r="B56" s="84" t="s">
        <v>88</v>
      </c>
      <c r="C56" s="109">
        <v>50</v>
      </c>
      <c r="D56" s="266"/>
      <c r="E56" s="277"/>
    </row>
    <row r="57" spans="1:5">
      <c r="A57" s="108">
        <v>5</v>
      </c>
      <c r="B57" s="84" t="s">
        <v>89</v>
      </c>
      <c r="C57" s="109">
        <v>2</v>
      </c>
      <c r="D57" s="266"/>
      <c r="E57" s="277"/>
    </row>
    <row r="58" spans="1:5">
      <c r="A58" s="108">
        <v>6</v>
      </c>
      <c r="B58" s="84" t="s">
        <v>90</v>
      </c>
      <c r="C58" s="109">
        <v>1.2</v>
      </c>
      <c r="D58" s="266"/>
      <c r="E58" s="277"/>
    </row>
    <row r="59" spans="1:5" ht="27">
      <c r="A59" s="108">
        <v>7</v>
      </c>
      <c r="B59" s="84" t="s">
        <v>91</v>
      </c>
      <c r="C59" s="109">
        <v>60</v>
      </c>
      <c r="D59" s="266"/>
      <c r="E59" s="277"/>
    </row>
    <row r="60" spans="1:5">
      <c r="A60" s="108">
        <v>8</v>
      </c>
      <c r="B60" s="84" t="s">
        <v>92</v>
      </c>
      <c r="C60" s="109">
        <v>15</v>
      </c>
      <c r="D60" s="266"/>
      <c r="E60" s="277"/>
    </row>
    <row r="61" spans="1:5">
      <c r="A61" s="108">
        <v>9</v>
      </c>
      <c r="B61" s="84" t="s">
        <v>93</v>
      </c>
      <c r="C61" s="109">
        <v>3</v>
      </c>
      <c r="D61" s="266"/>
      <c r="E61" s="277"/>
    </row>
    <row r="62" spans="1:5">
      <c r="A62" s="108">
        <v>10</v>
      </c>
      <c r="B62" s="84" t="s">
        <v>94</v>
      </c>
      <c r="C62" s="109">
        <v>350</v>
      </c>
      <c r="D62" s="266"/>
      <c r="E62" s="277"/>
    </row>
    <row r="63" spans="1:5">
      <c r="A63" s="108">
        <v>11</v>
      </c>
      <c r="B63" s="84" t="s">
        <v>95</v>
      </c>
      <c r="C63" s="109">
        <v>20</v>
      </c>
      <c r="D63" s="266"/>
      <c r="E63" s="277"/>
    </row>
    <row r="64" spans="1:5" ht="27">
      <c r="A64" s="108">
        <v>12</v>
      </c>
      <c r="B64" s="84" t="s">
        <v>96</v>
      </c>
      <c r="C64" s="109">
        <v>1</v>
      </c>
      <c r="D64" s="266"/>
      <c r="E64" s="277"/>
    </row>
    <row r="65" spans="1:5">
      <c r="A65" s="108">
        <v>13</v>
      </c>
      <c r="B65" s="84" t="s">
        <v>97</v>
      </c>
      <c r="C65" s="109">
        <v>5</v>
      </c>
      <c r="D65" s="266"/>
      <c r="E65" s="277"/>
    </row>
    <row r="66" spans="1:5">
      <c r="A66" s="108">
        <v>14</v>
      </c>
      <c r="B66" s="84" t="s">
        <v>98</v>
      </c>
      <c r="C66" s="109">
        <v>5</v>
      </c>
      <c r="D66" s="266"/>
      <c r="E66" s="277"/>
    </row>
    <row r="67" spans="1:5" ht="27">
      <c r="A67" s="108">
        <v>15</v>
      </c>
      <c r="B67" s="84" t="s">
        <v>99</v>
      </c>
      <c r="C67" s="109"/>
      <c r="D67" s="266"/>
      <c r="E67" s="277"/>
    </row>
    <row r="68" spans="1:5">
      <c r="A68" s="108"/>
      <c r="B68" s="85" t="s">
        <v>101</v>
      </c>
      <c r="C68" s="110">
        <v>2</v>
      </c>
      <c r="D68" s="267"/>
      <c r="E68" s="277">
        <f>C68*D68</f>
        <v>0</v>
      </c>
    </row>
    <row r="69" spans="1:5">
      <c r="A69" s="65"/>
      <c r="B69" s="57"/>
      <c r="C69" s="93"/>
      <c r="D69" s="263"/>
      <c r="E69" s="263"/>
    </row>
    <row r="70" spans="1:5">
      <c r="A70" s="65"/>
      <c r="B70" s="52"/>
      <c r="C70" s="15"/>
      <c r="D70" s="265"/>
      <c r="E70" s="254"/>
    </row>
    <row r="71" spans="1:5" ht="229.5">
      <c r="A71" s="65">
        <v>5</v>
      </c>
      <c r="B71" s="56" t="s">
        <v>82</v>
      </c>
      <c r="C71" s="15"/>
      <c r="D71" s="265"/>
      <c r="E71" s="254"/>
    </row>
    <row r="72" spans="1:5" ht="15.75">
      <c r="A72" s="65"/>
      <c r="B72" s="54" t="s">
        <v>18</v>
      </c>
      <c r="C72" s="53">
        <v>15</v>
      </c>
      <c r="D72" s="244"/>
      <c r="E72" s="254">
        <f>C72*D72</f>
        <v>0</v>
      </c>
    </row>
    <row r="73" spans="1:5">
      <c r="A73" s="65"/>
      <c r="B73" s="54"/>
      <c r="C73" s="53"/>
      <c r="D73" s="244"/>
      <c r="E73" s="254"/>
    </row>
    <row r="74" spans="1:5" ht="67.5">
      <c r="A74" s="65">
        <v>9</v>
      </c>
      <c r="B74" s="111" t="s">
        <v>112</v>
      </c>
      <c r="C74" s="117"/>
      <c r="D74" s="268"/>
      <c r="E74" s="278"/>
    </row>
    <row r="75" spans="1:5">
      <c r="A75" s="65"/>
      <c r="B75" s="55" t="s">
        <v>113</v>
      </c>
      <c r="C75" s="117"/>
      <c r="D75" s="268"/>
      <c r="E75" s="278"/>
    </row>
    <row r="76" spans="1:5">
      <c r="A76" s="65"/>
      <c r="B76" s="54" t="s">
        <v>130</v>
      </c>
      <c r="C76" s="53">
        <v>8</v>
      </c>
      <c r="D76" s="244"/>
      <c r="E76" s="254">
        <f>ROUND(C76*D76,2)</f>
        <v>0</v>
      </c>
    </row>
    <row r="77" spans="1:5">
      <c r="A77" s="65"/>
      <c r="B77" s="81"/>
      <c r="C77" s="53"/>
      <c r="D77" s="244"/>
      <c r="E77" s="254"/>
    </row>
    <row r="78" spans="1:5" ht="175.5">
      <c r="A78" s="65">
        <v>6</v>
      </c>
      <c r="B78" s="111" t="s">
        <v>306</v>
      </c>
      <c r="C78" s="53"/>
      <c r="D78" s="244"/>
      <c r="E78" s="254"/>
    </row>
    <row r="79" spans="1:5" ht="15.75">
      <c r="A79" s="65"/>
      <c r="B79" s="54" t="s">
        <v>18</v>
      </c>
      <c r="C79" s="53">
        <v>15</v>
      </c>
      <c r="D79" s="244"/>
      <c r="E79" s="254">
        <f>SUM(C79*D79)</f>
        <v>0</v>
      </c>
    </row>
    <row r="80" spans="1:5">
      <c r="A80" s="65"/>
      <c r="B80" s="57"/>
      <c r="C80" s="93"/>
      <c r="D80" s="263"/>
      <c r="E80" s="263"/>
    </row>
    <row r="81" spans="1:5" ht="15.75" thickBot="1">
      <c r="A81" s="65"/>
      <c r="B81" s="57"/>
      <c r="C81" s="87"/>
      <c r="D81" s="269"/>
      <c r="E81" s="269"/>
    </row>
    <row r="82" spans="1:5" ht="15.75" thickBot="1">
      <c r="A82" s="95"/>
      <c r="B82" s="96" t="s">
        <v>74</v>
      </c>
      <c r="C82" s="97"/>
      <c r="D82" s="270"/>
      <c r="E82" s="279">
        <f>SUM(E2:E81)</f>
        <v>0</v>
      </c>
    </row>
    <row r="83" spans="1:5">
      <c r="A83" s="65"/>
      <c r="B83" s="57"/>
      <c r="C83" s="87"/>
      <c r="D83" s="271"/>
      <c r="E83" s="271"/>
    </row>
    <row r="84" spans="1:5" ht="15.75" thickBot="1">
      <c r="A84" s="65"/>
      <c r="B84" s="57"/>
      <c r="C84" s="87"/>
      <c r="D84" s="271"/>
      <c r="E84" s="271"/>
    </row>
    <row r="85" spans="1:5" ht="16.5" thickTop="1" thickBot="1">
      <c r="A85" s="309" t="s">
        <v>4</v>
      </c>
      <c r="B85" s="310"/>
      <c r="C85" s="310"/>
      <c r="D85" s="310"/>
      <c r="E85" s="311"/>
    </row>
    <row r="86" spans="1:5" ht="15.75" thickTop="1">
      <c r="A86" s="67"/>
      <c r="B86" s="31"/>
      <c r="C86" s="50"/>
      <c r="D86" s="249"/>
      <c r="E86" s="257"/>
    </row>
    <row r="87" spans="1:5">
      <c r="A87" s="66"/>
      <c r="B87" s="17"/>
      <c r="C87" s="18"/>
      <c r="D87" s="246"/>
      <c r="E87" s="246"/>
    </row>
    <row r="88" spans="1:5">
      <c r="A88" s="64"/>
      <c r="B88" s="16" t="str">
        <f>B82</f>
        <v>UKUPNO OBORINSKA ODVODNJA</v>
      </c>
      <c r="C88" s="312">
        <f>E82</f>
        <v>0</v>
      </c>
      <c r="D88" s="312"/>
      <c r="E88" s="312"/>
    </row>
    <row r="89" spans="1:5">
      <c r="A89" s="67"/>
      <c r="B89" s="31"/>
      <c r="C89" s="286"/>
      <c r="D89" s="249"/>
      <c r="E89" s="257"/>
    </row>
    <row r="90" spans="1:5" ht="15.75" thickBot="1">
      <c r="A90" s="67"/>
      <c r="B90" s="31"/>
      <c r="C90" s="286"/>
      <c r="D90" s="249"/>
      <c r="E90" s="257"/>
    </row>
    <row r="91" spans="1:5" ht="16.5" thickTop="1" thickBot="1">
      <c r="A91" s="75"/>
      <c r="B91" s="77" t="s">
        <v>2</v>
      </c>
      <c r="C91" s="307">
        <f>C88</f>
        <v>0</v>
      </c>
      <c r="D91" s="307"/>
      <c r="E91" s="307"/>
    </row>
    <row r="92" spans="1:5" ht="15.75" thickTop="1">
      <c r="A92" s="65"/>
      <c r="B92" s="57"/>
      <c r="C92" s="87"/>
      <c r="D92" s="271"/>
      <c r="E92" s="271"/>
    </row>
    <row r="93" spans="1:5">
      <c r="A93" s="65"/>
      <c r="B93" s="57"/>
      <c r="C93" s="87"/>
      <c r="D93" s="271"/>
      <c r="E93" s="271"/>
    </row>
    <row r="94" spans="1:5">
      <c r="A94" s="65"/>
      <c r="B94" s="57"/>
      <c r="C94" s="87"/>
      <c r="D94" s="271"/>
      <c r="E94" s="271"/>
    </row>
    <row r="95" spans="1:5">
      <c r="A95" s="65"/>
      <c r="B95" s="57"/>
      <c r="C95" s="87"/>
      <c r="D95" s="271"/>
      <c r="E95" s="271"/>
    </row>
    <row r="96" spans="1:5">
      <c r="A96" s="65"/>
      <c r="B96" s="57"/>
      <c r="C96" s="87"/>
      <c r="D96" s="271"/>
      <c r="E96" s="271"/>
    </row>
    <row r="97" spans="1:5">
      <c r="A97" s="65"/>
      <c r="B97" s="57"/>
      <c r="C97" s="53"/>
      <c r="D97" s="241"/>
      <c r="E97" s="252"/>
    </row>
    <row r="98" spans="1:5">
      <c r="B98" s="80"/>
      <c r="C98" s="87"/>
      <c r="D98" s="271"/>
      <c r="E98" s="271"/>
    </row>
  </sheetData>
  <mergeCells count="3">
    <mergeCell ref="A85:E85"/>
    <mergeCell ref="C88:E88"/>
    <mergeCell ref="C91:E91"/>
  </mergeCells>
  <pageMargins left="0.7" right="0.7" top="0.75" bottom="0.75" header="0.3" footer="0.3"/>
  <pageSetup paperSize="9" scale="99" fitToHeight="0" orientation="portrait" r:id="rId1"/>
  <rowBreaks count="2" manualBreakCount="2">
    <brk id="19" max="5" man="1"/>
    <brk id="8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7"/>
  <sheetViews>
    <sheetView showGridLines="0" view="pageBreakPreview" topLeftCell="A106" zoomScaleNormal="100" zoomScaleSheetLayoutView="100" workbookViewId="0">
      <selection activeCell="C111" sqref="C111:E111"/>
    </sheetView>
  </sheetViews>
  <sheetFormatPr defaultColWidth="9.140625" defaultRowHeight="409.6" customHeight="1"/>
  <cols>
    <col min="1" max="1" width="3.85546875" style="59" customWidth="1"/>
    <col min="2" max="2" width="51.85546875" style="23" customWidth="1"/>
    <col min="3" max="3" width="9.7109375" style="26" bestFit="1" customWidth="1"/>
    <col min="4" max="4" width="11.5703125" style="250" bestFit="1" customWidth="1"/>
    <col min="5" max="5" width="11.42578125" style="250" customWidth="1"/>
    <col min="6" max="6" width="9.140625" style="36"/>
    <col min="7" max="7" width="11" style="36" customWidth="1"/>
    <col min="8" max="8" width="12.85546875" style="36" customWidth="1"/>
    <col min="9" max="9" width="9.140625" style="36"/>
    <col min="10" max="10" width="9.140625" style="38"/>
    <col min="11" max="16384" width="9.140625" style="35"/>
  </cols>
  <sheetData>
    <row r="1" spans="1:10" s="1" customFormat="1" ht="12" customHeight="1">
      <c r="A1" s="58"/>
      <c r="B1" s="41"/>
      <c r="C1" s="27"/>
      <c r="D1" s="231"/>
      <c r="E1" s="231"/>
      <c r="F1" s="2"/>
      <c r="G1" s="2"/>
      <c r="H1" s="2"/>
      <c r="I1" s="2"/>
      <c r="J1" s="3"/>
    </row>
    <row r="2" spans="1:10" s="1" customFormat="1" ht="12" customHeight="1">
      <c r="A2" s="59"/>
      <c r="B2" s="42"/>
      <c r="C2" s="42"/>
      <c r="D2" s="232"/>
      <c r="E2" s="232"/>
      <c r="F2" s="2"/>
      <c r="G2" s="2"/>
      <c r="H2" s="2"/>
      <c r="I2" s="2"/>
      <c r="J2" s="3"/>
    </row>
    <row r="3" spans="1:10" s="1" customFormat="1" ht="12" customHeight="1">
      <c r="A3" s="58"/>
      <c r="B3" s="41"/>
      <c r="C3" s="27"/>
      <c r="D3" s="233"/>
      <c r="E3" s="231"/>
      <c r="F3" s="2"/>
      <c r="G3" s="2"/>
      <c r="H3" s="2"/>
      <c r="I3" s="2"/>
      <c r="J3" s="3"/>
    </row>
    <row r="4" spans="1:10" s="6" customFormat="1" ht="27.75" customHeight="1">
      <c r="A4" s="324" t="s">
        <v>9</v>
      </c>
      <c r="B4" s="324"/>
      <c r="C4" s="324"/>
      <c r="D4" s="324"/>
      <c r="E4" s="324"/>
      <c r="F4" s="72"/>
      <c r="G4" s="72"/>
      <c r="H4" s="72"/>
      <c r="I4" s="72"/>
      <c r="J4" s="5"/>
    </row>
    <row r="5" spans="1:10" s="6" customFormat="1" ht="27.75" customHeight="1">
      <c r="A5" s="60"/>
      <c r="B5" s="43"/>
      <c r="C5" s="43"/>
      <c r="D5" s="234"/>
      <c r="E5" s="234"/>
      <c r="F5" s="72"/>
      <c r="G5" s="72"/>
      <c r="H5" s="72"/>
      <c r="I5" s="72"/>
      <c r="J5" s="5"/>
    </row>
    <row r="6" spans="1:10" s="6" customFormat="1" ht="27.75" customHeight="1">
      <c r="A6" s="60"/>
      <c r="B6" s="43"/>
      <c r="C6" s="43"/>
      <c r="D6" s="234"/>
      <c r="E6" s="234"/>
      <c r="F6" s="72"/>
      <c r="G6" s="72"/>
      <c r="H6" s="72"/>
      <c r="I6" s="72"/>
      <c r="J6" s="5"/>
    </row>
    <row r="7" spans="1:10" s="6" customFormat="1" ht="27.75" customHeight="1">
      <c r="A7" s="60"/>
      <c r="B7" s="43"/>
      <c r="C7" s="43"/>
      <c r="D7" s="234"/>
      <c r="E7" s="234"/>
      <c r="F7" s="72"/>
      <c r="G7" s="72"/>
      <c r="H7" s="72"/>
      <c r="I7" s="72"/>
      <c r="J7" s="5"/>
    </row>
    <row r="8" spans="1:10" s="6" customFormat="1" ht="13.5">
      <c r="A8" s="60"/>
      <c r="B8" s="43"/>
      <c r="C8" s="43"/>
      <c r="D8" s="234"/>
      <c r="E8" s="234"/>
      <c r="F8" s="72"/>
      <c r="G8" s="72"/>
      <c r="H8" s="72"/>
      <c r="I8" s="72"/>
      <c r="J8" s="5"/>
    </row>
    <row r="9" spans="1:10" s="6" customFormat="1" ht="18" customHeight="1">
      <c r="A9" s="61"/>
      <c r="B9" s="44"/>
      <c r="C9" s="44"/>
      <c r="D9" s="235"/>
      <c r="E9" s="235"/>
      <c r="F9" s="72"/>
      <c r="G9" s="72"/>
      <c r="H9" s="72"/>
      <c r="I9" s="72"/>
      <c r="J9" s="5"/>
    </row>
    <row r="10" spans="1:10" s="6" customFormat="1" ht="15.75" customHeight="1">
      <c r="A10" s="58"/>
      <c r="B10" s="45" t="s">
        <v>11</v>
      </c>
      <c r="C10" s="45"/>
      <c r="D10" s="236"/>
      <c r="E10" s="240"/>
      <c r="F10" s="72"/>
      <c r="G10" s="72"/>
      <c r="H10" s="72"/>
      <c r="I10" s="72"/>
      <c r="J10" s="5"/>
    </row>
    <row r="11" spans="1:10" s="6" customFormat="1" ht="13.5">
      <c r="A11" s="62"/>
      <c r="B11" s="325"/>
      <c r="C11" s="326"/>
      <c r="D11" s="327"/>
      <c r="E11" s="251"/>
      <c r="F11" s="331"/>
      <c r="G11" s="331"/>
      <c r="H11" s="72"/>
      <c r="I11" s="72"/>
      <c r="J11" s="5"/>
    </row>
    <row r="12" spans="1:10" s="6" customFormat="1" ht="13.5">
      <c r="A12" s="62"/>
      <c r="B12" s="46"/>
      <c r="C12" s="46"/>
      <c r="D12" s="237"/>
      <c r="E12" s="251"/>
      <c r="F12" s="72"/>
      <c r="G12" s="72"/>
      <c r="H12" s="72"/>
      <c r="I12" s="72"/>
      <c r="J12" s="5"/>
    </row>
    <row r="13" spans="1:10" s="6" customFormat="1" ht="13.5">
      <c r="A13" s="58"/>
      <c r="B13" s="45" t="s">
        <v>7</v>
      </c>
      <c r="C13" s="45"/>
      <c r="D13" s="236"/>
      <c r="E13" s="240"/>
      <c r="F13" s="72"/>
      <c r="G13" s="72"/>
      <c r="H13" s="72"/>
      <c r="I13" s="72"/>
      <c r="J13" s="5"/>
    </row>
    <row r="14" spans="1:10" s="6" customFormat="1" ht="33" customHeight="1">
      <c r="A14" s="62"/>
      <c r="B14" s="325" t="s">
        <v>27</v>
      </c>
      <c r="C14" s="326"/>
      <c r="D14" s="327"/>
      <c r="E14" s="240"/>
      <c r="F14" s="72"/>
      <c r="G14" s="72"/>
      <c r="H14" s="72"/>
      <c r="I14" s="72"/>
      <c r="J14" s="5"/>
    </row>
    <row r="15" spans="1:10" s="6" customFormat="1" ht="15" customHeight="1">
      <c r="A15" s="62"/>
      <c r="B15" s="47"/>
      <c r="C15" s="31"/>
      <c r="D15" s="238"/>
      <c r="E15" s="240"/>
      <c r="F15" s="72"/>
      <c r="G15" s="72"/>
      <c r="H15" s="72"/>
      <c r="I15" s="72"/>
      <c r="J15" s="5"/>
    </row>
    <row r="16" spans="1:10" s="6" customFormat="1" ht="13.5">
      <c r="A16" s="58"/>
      <c r="B16" s="45" t="s">
        <v>1</v>
      </c>
      <c r="C16" s="45"/>
      <c r="D16" s="236"/>
      <c r="E16" s="236"/>
      <c r="F16" s="72"/>
      <c r="G16" s="72"/>
      <c r="H16" s="72"/>
      <c r="I16" s="72"/>
      <c r="J16" s="5"/>
    </row>
    <row r="17" spans="1:10" s="6" customFormat="1" ht="13.5">
      <c r="A17" s="58"/>
      <c r="B17" s="328" t="s">
        <v>27</v>
      </c>
      <c r="C17" s="329"/>
      <c r="D17" s="330"/>
      <c r="E17" s="236"/>
      <c r="F17" s="72"/>
      <c r="G17" s="72"/>
      <c r="H17" s="72"/>
      <c r="I17" s="72"/>
      <c r="J17" s="5"/>
    </row>
    <row r="18" spans="1:10" s="6" customFormat="1" ht="13.5">
      <c r="A18" s="58"/>
      <c r="B18" s="321" t="s">
        <v>13</v>
      </c>
      <c r="C18" s="322"/>
      <c r="D18" s="323"/>
      <c r="E18" s="236"/>
      <c r="F18" s="72"/>
      <c r="G18" s="72"/>
      <c r="H18" s="72"/>
      <c r="I18" s="72"/>
      <c r="J18" s="5"/>
    </row>
    <row r="19" spans="1:10" s="6" customFormat="1" ht="13.5">
      <c r="A19" s="58"/>
      <c r="B19" s="313" t="s">
        <v>14</v>
      </c>
      <c r="C19" s="314"/>
      <c r="D19" s="315"/>
      <c r="E19" s="236"/>
      <c r="F19" s="72"/>
      <c r="G19" s="72"/>
      <c r="H19" s="72"/>
      <c r="I19" s="72"/>
      <c r="J19" s="5"/>
    </row>
    <row r="20" spans="1:10" s="6" customFormat="1" ht="13.5">
      <c r="A20" s="58"/>
      <c r="B20" s="48"/>
      <c r="C20" s="48"/>
      <c r="D20" s="239"/>
      <c r="E20" s="236"/>
      <c r="F20" s="72"/>
      <c r="G20" s="72"/>
      <c r="H20" s="72"/>
      <c r="I20" s="72"/>
      <c r="J20" s="5"/>
    </row>
    <row r="21" spans="1:10" s="6" customFormat="1" ht="13.5">
      <c r="A21" s="58"/>
      <c r="B21" s="45" t="s">
        <v>0</v>
      </c>
      <c r="C21" s="45" t="s">
        <v>3</v>
      </c>
      <c r="D21" s="236"/>
      <c r="E21" s="236"/>
      <c r="F21" s="72"/>
      <c r="G21" s="72"/>
      <c r="H21" s="72"/>
      <c r="I21" s="72"/>
      <c r="J21" s="5"/>
    </row>
    <row r="22" spans="1:10" s="6" customFormat="1" ht="16.5" customHeight="1">
      <c r="A22" s="58"/>
      <c r="B22" s="39" t="s">
        <v>28</v>
      </c>
      <c r="C22" s="316" t="s">
        <v>12</v>
      </c>
      <c r="D22" s="316"/>
      <c r="E22" s="236"/>
      <c r="F22" s="72"/>
      <c r="G22" s="72"/>
      <c r="H22" s="72"/>
      <c r="I22" s="72"/>
      <c r="J22" s="5"/>
    </row>
    <row r="23" spans="1:10" s="6" customFormat="1" ht="13.5">
      <c r="A23" s="58"/>
      <c r="B23" s="317" t="str">
        <f>B18</f>
        <v>Novalja</v>
      </c>
      <c r="C23" s="318"/>
      <c r="D23" s="319"/>
      <c r="E23" s="236"/>
      <c r="F23" s="72"/>
      <c r="G23" s="72"/>
      <c r="H23" s="72"/>
      <c r="I23" s="72"/>
      <c r="J23" s="5"/>
    </row>
    <row r="24" spans="1:10" s="6" customFormat="1" ht="13.5">
      <c r="A24" s="58"/>
      <c r="B24" s="313" t="str">
        <f>B19</f>
        <v>53291 Novalja</v>
      </c>
      <c r="C24" s="314"/>
      <c r="D24" s="315"/>
      <c r="E24" s="236"/>
      <c r="F24" s="72"/>
      <c r="G24" s="72"/>
      <c r="H24" s="72"/>
      <c r="I24" s="72"/>
      <c r="J24" s="5"/>
    </row>
    <row r="25" spans="1:10" s="6" customFormat="1" ht="13.5">
      <c r="A25" s="58"/>
      <c r="B25" s="48"/>
      <c r="C25" s="48"/>
      <c r="D25" s="239"/>
      <c r="E25" s="236"/>
      <c r="F25" s="72"/>
      <c r="G25" s="72"/>
      <c r="H25" s="72"/>
      <c r="I25" s="72"/>
      <c r="J25" s="5"/>
    </row>
    <row r="26" spans="1:10" s="10" customFormat="1" ht="13.5">
      <c r="A26" s="58"/>
      <c r="B26" s="49"/>
      <c r="C26" s="320"/>
      <c r="D26" s="320"/>
      <c r="E26" s="320"/>
      <c r="F26" s="8"/>
      <c r="G26" s="8"/>
      <c r="H26" s="8"/>
      <c r="I26" s="8"/>
      <c r="J26" s="9"/>
    </row>
    <row r="27" spans="1:10" s="10" customFormat="1" ht="13.5">
      <c r="A27" s="58"/>
      <c r="B27" s="49"/>
      <c r="C27" s="71"/>
      <c r="D27" s="240"/>
      <c r="E27" s="240"/>
      <c r="F27" s="8"/>
      <c r="G27" s="8"/>
      <c r="H27" s="8"/>
      <c r="I27" s="8"/>
      <c r="J27" s="9"/>
    </row>
    <row r="28" spans="1:10" s="10" customFormat="1" ht="13.5">
      <c r="A28" s="58"/>
      <c r="B28" s="49"/>
      <c r="C28" s="71"/>
      <c r="D28" s="240"/>
      <c r="E28" s="240"/>
      <c r="F28" s="8"/>
      <c r="G28" s="8"/>
      <c r="H28" s="8"/>
      <c r="I28" s="8"/>
      <c r="J28" s="9"/>
    </row>
    <row r="29" spans="1:10" s="10" customFormat="1" ht="13.5">
      <c r="A29" s="58"/>
      <c r="B29" s="49"/>
      <c r="C29" s="71"/>
      <c r="D29" s="240"/>
      <c r="E29" s="240"/>
      <c r="F29" s="8"/>
      <c r="G29" s="8"/>
      <c r="H29" s="8"/>
      <c r="I29" s="8"/>
      <c r="J29" s="9"/>
    </row>
    <row r="30" spans="1:10" s="10" customFormat="1" ht="13.5">
      <c r="A30" s="58"/>
      <c r="B30" s="49"/>
      <c r="C30" s="71"/>
      <c r="D30" s="240"/>
      <c r="E30" s="240"/>
      <c r="F30" s="8"/>
      <c r="G30" s="8"/>
      <c r="H30" s="8"/>
      <c r="I30" s="8"/>
      <c r="J30" s="9"/>
    </row>
    <row r="31" spans="1:10" s="10" customFormat="1" ht="13.5">
      <c r="A31" s="58"/>
      <c r="B31" s="49"/>
      <c r="C31" s="71"/>
      <c r="D31" s="240"/>
      <c r="E31" s="240"/>
      <c r="F31" s="8"/>
      <c r="G31" s="8"/>
      <c r="H31" s="8"/>
      <c r="I31" s="8"/>
      <c r="J31" s="9"/>
    </row>
    <row r="32" spans="1:10" s="10" customFormat="1" ht="13.5">
      <c r="A32" s="58"/>
      <c r="B32" s="49"/>
      <c r="C32" s="71"/>
      <c r="D32" s="240"/>
      <c r="E32" s="240"/>
      <c r="F32" s="8"/>
      <c r="G32" s="8"/>
      <c r="H32" s="8"/>
      <c r="I32" s="8"/>
      <c r="J32" s="9"/>
    </row>
    <row r="33" spans="1:10" s="10" customFormat="1" ht="13.5">
      <c r="A33" s="58"/>
      <c r="B33" s="49"/>
      <c r="C33" s="71"/>
      <c r="D33" s="240"/>
      <c r="E33" s="240"/>
      <c r="F33" s="8"/>
      <c r="G33" s="8"/>
      <c r="H33" s="8"/>
      <c r="I33" s="8"/>
      <c r="J33" s="9"/>
    </row>
    <row r="34" spans="1:10" s="10" customFormat="1" ht="13.5">
      <c r="A34" s="58"/>
      <c r="B34" s="49"/>
      <c r="C34" s="71"/>
      <c r="D34" s="240"/>
      <c r="E34" s="240"/>
      <c r="F34" s="8"/>
      <c r="G34" s="8"/>
      <c r="H34" s="8"/>
      <c r="I34" s="8"/>
      <c r="J34" s="9"/>
    </row>
    <row r="35" spans="1:10" s="10" customFormat="1" ht="13.5">
      <c r="A35" s="58"/>
      <c r="B35" s="49"/>
      <c r="C35" s="71"/>
      <c r="D35" s="240"/>
      <c r="E35" s="240"/>
      <c r="F35" s="8"/>
      <c r="G35" s="8"/>
      <c r="H35" s="8"/>
      <c r="I35" s="8"/>
      <c r="J35" s="9"/>
    </row>
    <row r="36" spans="1:10" s="10" customFormat="1" ht="13.5">
      <c r="A36" s="58"/>
      <c r="B36" s="49"/>
      <c r="C36" s="71"/>
      <c r="D36" s="240"/>
      <c r="E36" s="240"/>
      <c r="F36" s="8"/>
      <c r="G36" s="8"/>
      <c r="H36" s="8"/>
      <c r="I36" s="8"/>
      <c r="J36" s="9"/>
    </row>
    <row r="37" spans="1:10" s="10" customFormat="1" ht="13.5">
      <c r="A37" s="58"/>
      <c r="B37" s="49"/>
      <c r="C37" s="71"/>
      <c r="D37" s="240"/>
      <c r="E37" s="240"/>
      <c r="F37" s="8"/>
      <c r="G37" s="8"/>
      <c r="H37" s="8"/>
      <c r="I37" s="8"/>
      <c r="J37" s="9"/>
    </row>
    <row r="38" spans="1:10" s="10" customFormat="1" ht="13.5">
      <c r="A38" s="58"/>
      <c r="B38" s="49"/>
      <c r="C38" s="71"/>
      <c r="D38" s="240"/>
      <c r="E38" s="240"/>
      <c r="F38" s="8"/>
      <c r="G38" s="8"/>
      <c r="H38" s="8"/>
      <c r="I38" s="8"/>
      <c r="J38" s="9"/>
    </row>
    <row r="39" spans="1:10" s="10" customFormat="1" ht="13.5">
      <c r="A39" s="58"/>
      <c r="B39" s="49"/>
      <c r="C39" s="71"/>
      <c r="D39" s="240"/>
      <c r="E39" s="240"/>
      <c r="F39" s="8"/>
      <c r="G39" s="8"/>
      <c r="H39" s="8"/>
      <c r="I39" s="8"/>
      <c r="J39" s="9"/>
    </row>
    <row r="40" spans="1:10" s="10" customFormat="1" ht="13.5">
      <c r="A40" s="58"/>
      <c r="B40" s="49"/>
      <c r="C40" s="71"/>
      <c r="D40" s="240"/>
      <c r="E40" s="240"/>
      <c r="F40" s="8"/>
      <c r="G40" s="8"/>
      <c r="H40" s="8"/>
      <c r="I40" s="8"/>
      <c r="J40" s="9"/>
    </row>
    <row r="41" spans="1:10" s="10" customFormat="1" ht="13.5">
      <c r="A41" s="58"/>
      <c r="B41" s="49"/>
      <c r="C41" s="71"/>
      <c r="D41" s="240"/>
      <c r="E41" s="240"/>
      <c r="F41" s="8"/>
      <c r="G41" s="8"/>
      <c r="H41" s="8"/>
      <c r="I41" s="8"/>
      <c r="J41" s="9"/>
    </row>
    <row r="42" spans="1:10" s="10" customFormat="1" ht="13.5">
      <c r="A42" s="58"/>
      <c r="B42" s="49"/>
      <c r="C42" s="71"/>
      <c r="D42" s="240"/>
      <c r="E42" s="240"/>
      <c r="F42" s="8"/>
      <c r="G42" s="8"/>
      <c r="H42" s="8"/>
      <c r="I42" s="8"/>
      <c r="J42" s="9"/>
    </row>
    <row r="43" spans="1:10" s="10" customFormat="1" ht="13.5">
      <c r="A43" s="58"/>
      <c r="B43" s="49"/>
      <c r="C43" s="71"/>
      <c r="D43" s="240"/>
      <c r="E43" s="240"/>
      <c r="F43" s="8"/>
      <c r="G43" s="8"/>
      <c r="H43" s="8"/>
      <c r="I43" s="8"/>
      <c r="J43" s="9"/>
    </row>
    <row r="44" spans="1:10" s="6" customFormat="1" ht="13.5">
      <c r="A44" s="58"/>
      <c r="B44" s="20"/>
      <c r="C44" s="71"/>
      <c r="D44" s="236"/>
      <c r="E44" s="283"/>
      <c r="F44" s="72"/>
      <c r="G44" s="72"/>
      <c r="H44" s="72"/>
      <c r="I44" s="72"/>
      <c r="J44" s="5"/>
    </row>
    <row r="45" spans="1:10" s="6" customFormat="1" ht="13.5">
      <c r="A45" s="58"/>
      <c r="B45" s="20"/>
      <c r="C45" s="71"/>
      <c r="D45" s="236"/>
      <c r="E45" s="283"/>
      <c r="F45" s="72"/>
      <c r="G45" s="72"/>
      <c r="H45" s="72"/>
      <c r="I45" s="72"/>
      <c r="J45" s="5"/>
    </row>
    <row r="46" spans="1:10" s="23" customFormat="1" ht="9.75" customHeight="1">
      <c r="A46" s="63"/>
      <c r="B46" s="20"/>
      <c r="C46" s="71"/>
      <c r="D46" s="236"/>
      <c r="E46" s="283"/>
      <c r="F46" s="21"/>
      <c r="G46" s="21"/>
      <c r="H46" s="21"/>
      <c r="I46" s="21"/>
      <c r="J46" s="22"/>
    </row>
    <row r="47" spans="1:10" s="14" customFormat="1" ht="13.5">
      <c r="A47" s="65"/>
      <c r="B47" s="54"/>
      <c r="C47" s="53"/>
      <c r="D47" s="241"/>
      <c r="E47" s="252"/>
      <c r="F47" s="11"/>
      <c r="G47" s="11"/>
      <c r="H47" s="11"/>
      <c r="I47" s="11"/>
      <c r="J47" s="13"/>
    </row>
    <row r="48" spans="1:10" s="14" customFormat="1" ht="13.5">
      <c r="A48" s="65"/>
      <c r="B48" s="54"/>
      <c r="C48" s="53"/>
      <c r="D48" s="241"/>
      <c r="E48" s="252"/>
      <c r="F48" s="11"/>
      <c r="G48" s="11"/>
      <c r="H48" s="11"/>
      <c r="I48" s="11"/>
      <c r="J48" s="13"/>
    </row>
    <row r="49" spans="1:10" s="14" customFormat="1" ht="24" customHeight="1">
      <c r="A49" s="64" t="s">
        <v>15</v>
      </c>
      <c r="B49" s="19" t="s">
        <v>17</v>
      </c>
      <c r="C49" s="40" t="s">
        <v>6</v>
      </c>
      <c r="D49" s="242" t="s">
        <v>299</v>
      </c>
      <c r="E49" s="242" t="s">
        <v>300</v>
      </c>
      <c r="F49" s="11"/>
      <c r="G49" s="11"/>
      <c r="H49" s="11"/>
      <c r="I49" s="11"/>
      <c r="J49" s="13"/>
    </row>
    <row r="50" spans="1:10" s="14" customFormat="1" ht="15" customHeight="1">
      <c r="A50" s="65"/>
      <c r="B50" s="24"/>
      <c r="C50" s="15"/>
      <c r="D50" s="243"/>
      <c r="E50" s="253"/>
      <c r="F50" s="11"/>
      <c r="G50" s="11"/>
      <c r="H50" s="11"/>
      <c r="I50" s="11"/>
      <c r="J50" s="13"/>
    </row>
    <row r="51" spans="1:10" s="14" customFormat="1" ht="81">
      <c r="A51" s="65">
        <v>1</v>
      </c>
      <c r="B51" s="56" t="s">
        <v>29</v>
      </c>
      <c r="C51" s="15"/>
      <c r="D51" s="243"/>
      <c r="E51" s="253"/>
      <c r="F51" s="11"/>
      <c r="G51" s="11"/>
      <c r="H51" s="11"/>
      <c r="I51" s="11"/>
      <c r="J51" s="13"/>
    </row>
    <row r="52" spans="1:10" s="14" customFormat="1" ht="15.75">
      <c r="A52" s="65"/>
      <c r="B52" s="54" t="s">
        <v>20</v>
      </c>
      <c r="C52" s="53">
        <v>1500</v>
      </c>
      <c r="D52" s="244"/>
      <c r="E52" s="254">
        <f>ROUND(C52*D52,2)</f>
        <v>0</v>
      </c>
      <c r="F52" s="11"/>
      <c r="G52" s="11"/>
      <c r="H52" s="11"/>
      <c r="I52" s="11"/>
      <c r="J52" s="13"/>
    </row>
    <row r="53" spans="1:10" s="14" customFormat="1" ht="13.5">
      <c r="A53" s="65"/>
      <c r="B53" s="54"/>
      <c r="C53" s="53"/>
      <c r="D53" s="244"/>
      <c r="E53" s="254"/>
      <c r="F53" s="11"/>
      <c r="G53" s="11"/>
      <c r="H53" s="11"/>
      <c r="I53" s="11"/>
      <c r="J53" s="13"/>
    </row>
    <row r="54" spans="1:10" s="14" customFormat="1" ht="81">
      <c r="A54" s="65">
        <v>2</v>
      </c>
      <c r="B54" s="55" t="s">
        <v>78</v>
      </c>
      <c r="C54" s="53"/>
      <c r="D54" s="280"/>
      <c r="E54" s="254"/>
      <c r="F54" s="11"/>
      <c r="H54" s="11"/>
      <c r="I54" s="11"/>
      <c r="J54" s="13"/>
    </row>
    <row r="55" spans="1:10" s="14" customFormat="1" ht="15.75">
      <c r="A55" s="65"/>
      <c r="B55" s="54" t="s">
        <v>19</v>
      </c>
      <c r="C55" s="53">
        <v>400</v>
      </c>
      <c r="D55" s="244"/>
      <c r="E55" s="254">
        <f>ROUND(C55*D55,2)</f>
        <v>0</v>
      </c>
      <c r="F55" s="11"/>
      <c r="G55" s="11"/>
      <c r="H55" s="11"/>
      <c r="I55" s="11"/>
      <c r="J55" s="13"/>
    </row>
    <row r="56" spans="1:10" s="14" customFormat="1" ht="13.5">
      <c r="A56" s="65"/>
      <c r="B56" s="54"/>
      <c r="C56" s="53"/>
      <c r="D56" s="244"/>
      <c r="E56" s="254"/>
      <c r="F56" s="11"/>
      <c r="G56" s="11"/>
      <c r="H56" s="11"/>
      <c r="I56" s="11"/>
      <c r="J56" s="13"/>
    </row>
    <row r="57" spans="1:10" s="14" customFormat="1" ht="81">
      <c r="A57" s="65">
        <v>3</v>
      </c>
      <c r="B57" s="55" t="s">
        <v>84</v>
      </c>
      <c r="C57" s="53"/>
      <c r="D57" s="244"/>
      <c r="E57" s="254"/>
      <c r="F57" s="11"/>
      <c r="G57" s="11"/>
      <c r="H57" s="11"/>
      <c r="I57" s="11"/>
      <c r="J57" s="13"/>
    </row>
    <row r="58" spans="1:10" s="14" customFormat="1" ht="15.75">
      <c r="A58" s="65"/>
      <c r="B58" s="54" t="s">
        <v>20</v>
      </c>
      <c r="C58" s="53">
        <v>1000</v>
      </c>
      <c r="D58" s="244"/>
      <c r="E58" s="254">
        <f>ROUND(C58*D58,2)</f>
        <v>0</v>
      </c>
      <c r="F58" s="11"/>
      <c r="G58" s="11"/>
      <c r="H58" s="11"/>
      <c r="I58" s="11"/>
      <c r="J58" s="13"/>
    </row>
    <row r="59" spans="1:10" s="14" customFormat="1" ht="13.5">
      <c r="A59" s="65"/>
      <c r="B59" s="54"/>
      <c r="C59" s="53"/>
      <c r="D59" s="244"/>
      <c r="E59" s="254"/>
      <c r="F59" s="11"/>
      <c r="G59" s="11"/>
      <c r="H59" s="11"/>
      <c r="I59" s="11"/>
      <c r="J59" s="13"/>
    </row>
    <row r="60" spans="1:10" s="14" customFormat="1" ht="108">
      <c r="A60" s="65">
        <v>4</v>
      </c>
      <c r="B60" s="55" t="s">
        <v>79</v>
      </c>
      <c r="C60" s="53"/>
      <c r="D60" s="244"/>
      <c r="E60" s="254"/>
      <c r="F60" s="11"/>
      <c r="G60" s="11"/>
      <c r="H60" s="11"/>
      <c r="I60" s="11"/>
      <c r="J60" s="13"/>
    </row>
    <row r="61" spans="1:10" s="14" customFormat="1" ht="15.75">
      <c r="A61" s="65"/>
      <c r="B61" s="54" t="s">
        <v>18</v>
      </c>
      <c r="C61" s="53">
        <v>800</v>
      </c>
      <c r="D61" s="244"/>
      <c r="E61" s="254">
        <f>ROUND(C61*D61,2)</f>
        <v>0</v>
      </c>
      <c r="F61" s="11"/>
      <c r="G61" s="11"/>
      <c r="H61" s="11"/>
      <c r="I61" s="11"/>
      <c r="J61" s="13"/>
    </row>
    <row r="62" spans="1:10" s="14" customFormat="1" ht="13.5">
      <c r="A62" s="65"/>
      <c r="B62" s="54"/>
      <c r="C62" s="53"/>
      <c r="D62" s="244"/>
      <c r="E62" s="254"/>
      <c r="F62" s="11"/>
      <c r="G62" s="11"/>
      <c r="H62" s="11"/>
      <c r="I62" s="11"/>
      <c r="J62" s="13"/>
    </row>
    <row r="63" spans="1:10" s="14" customFormat="1" ht="121.5">
      <c r="A63" s="65">
        <v>5</v>
      </c>
      <c r="B63" s="55" t="s">
        <v>31</v>
      </c>
      <c r="C63" s="53"/>
      <c r="D63" s="244"/>
      <c r="E63" s="254"/>
      <c r="F63" s="11"/>
      <c r="G63" s="11"/>
      <c r="H63" s="11"/>
      <c r="I63" s="11"/>
      <c r="J63" s="13"/>
    </row>
    <row r="64" spans="1:10" s="14" customFormat="1" ht="13.5">
      <c r="A64" s="65"/>
      <c r="B64" s="55" t="s">
        <v>32</v>
      </c>
      <c r="C64" s="53"/>
      <c r="D64" s="244"/>
      <c r="E64" s="254"/>
      <c r="F64" s="11"/>
      <c r="G64" s="11"/>
      <c r="H64" s="11"/>
      <c r="I64" s="11"/>
      <c r="J64" s="13"/>
    </row>
    <row r="65" spans="1:10" s="14" customFormat="1" ht="15.75">
      <c r="A65" s="65"/>
      <c r="B65" s="54" t="s">
        <v>33</v>
      </c>
      <c r="C65" s="53">
        <v>500</v>
      </c>
      <c r="D65" s="244"/>
      <c r="E65" s="254">
        <f>ROUND(C65*D65,2)</f>
        <v>0</v>
      </c>
      <c r="F65" s="11"/>
      <c r="G65" s="11"/>
      <c r="H65" s="11"/>
      <c r="I65" s="11"/>
      <c r="J65" s="13"/>
    </row>
    <row r="66" spans="1:10" s="14" customFormat="1" ht="15.75">
      <c r="A66" s="65"/>
      <c r="B66" s="54" t="s">
        <v>34</v>
      </c>
      <c r="C66" s="53">
        <v>1000</v>
      </c>
      <c r="D66" s="244"/>
      <c r="E66" s="254">
        <f>ROUND(C66*D66,2)</f>
        <v>0</v>
      </c>
      <c r="F66" s="11"/>
      <c r="G66" s="11"/>
      <c r="H66" s="11"/>
      <c r="I66" s="11"/>
      <c r="J66" s="13"/>
    </row>
    <row r="67" spans="1:10" s="14" customFormat="1" ht="13.5">
      <c r="A67" s="65"/>
      <c r="B67" s="54"/>
      <c r="C67" s="53"/>
      <c r="D67" s="244"/>
      <c r="E67" s="254"/>
      <c r="F67" s="11"/>
      <c r="G67" s="11"/>
      <c r="H67" s="11"/>
      <c r="I67" s="11"/>
      <c r="J67" s="13"/>
    </row>
    <row r="68" spans="1:10" s="14" customFormat="1" ht="81">
      <c r="A68" s="65">
        <v>6</v>
      </c>
      <c r="B68" s="55" t="s">
        <v>23</v>
      </c>
      <c r="C68" s="53"/>
      <c r="D68" s="244"/>
      <c r="E68" s="254"/>
      <c r="F68" s="11"/>
      <c r="G68" s="11"/>
      <c r="H68" s="11"/>
      <c r="I68" s="11"/>
      <c r="J68" s="13"/>
    </row>
    <row r="69" spans="1:10" s="14" customFormat="1" ht="13.5">
      <c r="A69" s="65"/>
      <c r="B69" s="54" t="s">
        <v>24</v>
      </c>
      <c r="C69" s="53">
        <v>10</v>
      </c>
      <c r="D69" s="244"/>
      <c r="E69" s="254">
        <f>ROUND(C69*D69,2)</f>
        <v>0</v>
      </c>
      <c r="F69" s="11"/>
      <c r="G69" s="11"/>
      <c r="H69" s="11"/>
      <c r="I69" s="11"/>
      <c r="J69" s="13"/>
    </row>
    <row r="70" spans="1:10" s="14" customFormat="1" ht="13.5">
      <c r="A70" s="65"/>
      <c r="B70" s="54" t="s">
        <v>25</v>
      </c>
      <c r="C70" s="53">
        <v>10</v>
      </c>
      <c r="D70" s="244"/>
      <c r="E70" s="254">
        <f>ROUND(C70*D70,2)</f>
        <v>0</v>
      </c>
      <c r="F70" s="11"/>
      <c r="G70" s="11"/>
      <c r="H70" s="11"/>
      <c r="I70" s="11"/>
      <c r="J70" s="13"/>
    </row>
    <row r="71" spans="1:10" s="14" customFormat="1" ht="13.5">
      <c r="A71" s="65"/>
      <c r="B71" s="54" t="s">
        <v>35</v>
      </c>
      <c r="C71" s="53">
        <v>10</v>
      </c>
      <c r="D71" s="244"/>
      <c r="E71" s="254">
        <f>ROUND(C71*D71,2)</f>
        <v>0</v>
      </c>
      <c r="F71" s="11"/>
      <c r="G71" s="11"/>
      <c r="H71" s="11"/>
      <c r="I71" s="11"/>
      <c r="J71" s="13"/>
    </row>
    <row r="72" spans="1:10" s="14" customFormat="1" ht="13.5">
      <c r="A72" s="65"/>
      <c r="B72" s="54"/>
      <c r="C72" s="53"/>
      <c r="D72" s="244"/>
      <c r="E72" s="254"/>
      <c r="F72" s="11"/>
      <c r="G72" s="11"/>
      <c r="H72" s="11"/>
      <c r="I72" s="11"/>
      <c r="J72" s="13"/>
    </row>
    <row r="73" spans="1:10" s="14" customFormat="1" ht="27">
      <c r="A73" s="65">
        <v>7</v>
      </c>
      <c r="B73" s="55" t="s">
        <v>36</v>
      </c>
      <c r="C73" s="53"/>
      <c r="D73" s="244"/>
      <c r="E73" s="254"/>
      <c r="F73" s="11"/>
      <c r="G73" s="11"/>
      <c r="H73" s="11"/>
      <c r="I73" s="11"/>
      <c r="J73" s="13"/>
    </row>
    <row r="74" spans="1:10" s="14" customFormat="1" ht="15.75">
      <c r="A74" s="65"/>
      <c r="B74" s="54" t="s">
        <v>20</v>
      </c>
      <c r="C74" s="53">
        <v>15</v>
      </c>
      <c r="D74" s="244"/>
      <c r="E74" s="254">
        <f>ROUND(C74*D74,2)</f>
        <v>0</v>
      </c>
      <c r="F74" s="11"/>
      <c r="G74" s="11"/>
      <c r="H74" s="11"/>
      <c r="I74" s="11"/>
      <c r="J74" s="13"/>
    </row>
    <row r="75" spans="1:10" s="14" customFormat="1" ht="13.5">
      <c r="A75" s="65"/>
      <c r="B75" s="54"/>
      <c r="C75" s="53"/>
      <c r="D75" s="244"/>
      <c r="E75" s="254"/>
      <c r="F75" s="11"/>
      <c r="G75" s="11"/>
      <c r="H75" s="11"/>
      <c r="I75" s="11"/>
      <c r="J75" s="13"/>
    </row>
    <row r="76" spans="1:10" s="14" customFormat="1" ht="94.5">
      <c r="A76" s="65">
        <v>8</v>
      </c>
      <c r="B76" s="55" t="s">
        <v>114</v>
      </c>
      <c r="C76" s="116"/>
      <c r="D76" s="281"/>
      <c r="E76" s="284"/>
      <c r="F76" s="11"/>
      <c r="G76" s="11"/>
      <c r="H76" s="11"/>
      <c r="I76" s="11"/>
      <c r="J76" s="13"/>
    </row>
    <row r="77" spans="1:10" s="14" customFormat="1" ht="13.5">
      <c r="A77" s="65"/>
      <c r="B77" s="55" t="s">
        <v>111</v>
      </c>
      <c r="C77" s="117"/>
      <c r="D77" s="282"/>
      <c r="E77" s="285"/>
      <c r="F77" s="11"/>
      <c r="G77" s="11"/>
      <c r="H77" s="11"/>
      <c r="I77" s="11"/>
      <c r="J77" s="13"/>
    </row>
    <row r="78" spans="1:10" s="14" customFormat="1" ht="15.75">
      <c r="A78" s="65"/>
      <c r="B78" s="54" t="s">
        <v>18</v>
      </c>
      <c r="C78" s="53">
        <v>500</v>
      </c>
      <c r="D78" s="244"/>
      <c r="E78" s="254">
        <f>ROUND(C78*D78,2)</f>
        <v>0</v>
      </c>
      <c r="F78" s="11"/>
      <c r="G78" s="11"/>
      <c r="H78" s="11"/>
      <c r="I78" s="11"/>
      <c r="J78" s="13"/>
    </row>
    <row r="79" spans="1:10" s="14" customFormat="1" ht="13.5">
      <c r="A79" s="65"/>
      <c r="B79" s="54"/>
      <c r="C79" s="53"/>
      <c r="D79" s="244"/>
      <c r="E79" s="254"/>
      <c r="F79" s="11"/>
      <c r="G79" s="11"/>
      <c r="H79" s="11"/>
      <c r="I79" s="11"/>
      <c r="J79" s="13"/>
    </row>
    <row r="80" spans="1:10" s="14" customFormat="1" ht="67.5">
      <c r="A80" s="65">
        <v>9</v>
      </c>
      <c r="B80" s="111" t="s">
        <v>112</v>
      </c>
      <c r="C80" s="117"/>
      <c r="D80" s="268"/>
      <c r="E80" s="278"/>
      <c r="F80" s="11"/>
      <c r="G80" s="11"/>
      <c r="H80" s="11"/>
      <c r="I80" s="11"/>
      <c r="J80" s="13"/>
    </row>
    <row r="81" spans="1:10" s="14" customFormat="1" ht="13.5">
      <c r="A81" s="65"/>
      <c r="B81" s="55" t="s">
        <v>113</v>
      </c>
      <c r="C81" s="117"/>
      <c r="D81" s="268"/>
      <c r="E81" s="278"/>
      <c r="F81" s="11"/>
      <c r="G81" s="11"/>
      <c r="H81" s="11"/>
      <c r="I81" s="11"/>
      <c r="J81" s="13"/>
    </row>
    <row r="82" spans="1:10" s="14" customFormat="1" ht="13.5">
      <c r="A82" s="65"/>
      <c r="B82" s="54" t="s">
        <v>130</v>
      </c>
      <c r="C82" s="53">
        <v>25</v>
      </c>
      <c r="D82" s="244"/>
      <c r="E82" s="254">
        <f>ROUND(C82*D82,2)</f>
        <v>0</v>
      </c>
      <c r="F82" s="11"/>
      <c r="G82" s="11"/>
      <c r="H82" s="11"/>
      <c r="I82" s="11"/>
      <c r="J82" s="13"/>
    </row>
    <row r="83" spans="1:10" s="14" customFormat="1" ht="13.5">
      <c r="A83" s="65"/>
      <c r="B83" s="54"/>
      <c r="C83" s="53"/>
      <c r="D83" s="244"/>
      <c r="E83" s="254"/>
      <c r="F83" s="11"/>
      <c r="G83" s="11"/>
      <c r="H83" s="11"/>
      <c r="I83" s="11"/>
      <c r="J83" s="13"/>
    </row>
    <row r="84" spans="1:10" s="14" customFormat="1" ht="67.5">
      <c r="A84" s="65">
        <v>10</v>
      </c>
      <c r="B84" s="124" t="s">
        <v>115</v>
      </c>
      <c r="C84" s="122"/>
      <c r="D84" s="265"/>
      <c r="E84" s="253"/>
      <c r="F84" s="11"/>
      <c r="G84" s="11"/>
      <c r="H84" s="11"/>
      <c r="I84" s="11"/>
      <c r="J84" s="13"/>
    </row>
    <row r="85" spans="1:10" s="14" customFormat="1" ht="13.5">
      <c r="A85" s="65"/>
      <c r="B85" s="123" t="s">
        <v>116</v>
      </c>
      <c r="C85" s="122"/>
      <c r="D85" s="265"/>
      <c r="E85" s="253"/>
      <c r="F85" s="11"/>
      <c r="G85" s="11"/>
      <c r="H85" s="11"/>
      <c r="I85" s="11"/>
      <c r="J85" s="13"/>
    </row>
    <row r="86" spans="1:10" s="14" customFormat="1" ht="13.5">
      <c r="A86" s="65"/>
      <c r="B86" s="121" t="s">
        <v>117</v>
      </c>
      <c r="C86" s="122">
        <v>200</v>
      </c>
      <c r="D86" s="265"/>
      <c r="E86" s="253">
        <f>C86*D86</f>
        <v>0</v>
      </c>
      <c r="F86" s="11"/>
      <c r="G86" s="11"/>
      <c r="H86" s="11"/>
      <c r="I86" s="11"/>
      <c r="J86" s="13"/>
    </row>
    <row r="87" spans="1:10" s="120" customFormat="1" ht="13.5">
      <c r="A87" s="65"/>
      <c r="B87" s="121"/>
      <c r="C87" s="122"/>
      <c r="D87" s="265"/>
      <c r="E87" s="253"/>
      <c r="F87" s="118"/>
      <c r="G87" s="118"/>
      <c r="H87" s="118"/>
      <c r="I87" s="118"/>
      <c r="J87" s="119"/>
    </row>
    <row r="88" spans="1:10" s="14" customFormat="1" ht="13.5">
      <c r="A88" s="65"/>
      <c r="B88" s="54"/>
      <c r="C88" s="53"/>
      <c r="D88" s="244"/>
      <c r="E88" s="254"/>
      <c r="F88" s="11"/>
      <c r="G88" s="11"/>
      <c r="H88" s="11"/>
      <c r="I88" s="11"/>
      <c r="J88" s="13"/>
    </row>
    <row r="89" spans="1:10" s="14" customFormat="1" ht="13.5">
      <c r="A89" s="64" t="str">
        <f>A49</f>
        <v>I</v>
      </c>
      <c r="B89" s="16" t="str">
        <f>B49</f>
        <v>PRIPREMNI RADOVI</v>
      </c>
      <c r="C89" s="308">
        <f>SUM(E52:E89)</f>
        <v>0</v>
      </c>
      <c r="D89" s="308"/>
      <c r="E89" s="308"/>
      <c r="F89" s="11"/>
      <c r="G89" s="11"/>
      <c r="H89" s="11"/>
      <c r="I89" s="11"/>
      <c r="J89" s="13"/>
    </row>
    <row r="90" spans="1:10" s="14" customFormat="1" ht="13.5">
      <c r="A90" s="65"/>
      <c r="B90" s="54"/>
      <c r="C90" s="53"/>
      <c r="D90" s="241"/>
      <c r="E90" s="252"/>
      <c r="F90" s="11"/>
      <c r="G90" s="11"/>
      <c r="H90" s="11"/>
      <c r="I90" s="11"/>
      <c r="J90" s="13"/>
    </row>
    <row r="91" spans="1:10" s="120" customFormat="1" ht="13.5">
      <c r="A91" s="65"/>
      <c r="B91" s="54"/>
      <c r="C91" s="53"/>
      <c r="D91" s="241"/>
      <c r="E91" s="252"/>
      <c r="F91" s="118"/>
      <c r="G91" s="118"/>
      <c r="H91" s="118"/>
      <c r="I91" s="118"/>
      <c r="J91" s="119"/>
    </row>
    <row r="92" spans="1:10" s="120" customFormat="1" ht="13.5">
      <c r="A92" s="65"/>
      <c r="B92" s="54"/>
      <c r="C92" s="53"/>
      <c r="D92" s="241"/>
      <c r="E92" s="252"/>
      <c r="F92" s="118"/>
      <c r="G92" s="118"/>
      <c r="H92" s="118"/>
      <c r="I92" s="118"/>
      <c r="J92" s="119"/>
    </row>
    <row r="93" spans="1:10" s="120" customFormat="1" ht="13.5">
      <c r="A93" s="65"/>
      <c r="B93" s="54"/>
      <c r="C93" s="53"/>
      <c r="D93" s="241"/>
      <c r="E93" s="252"/>
      <c r="F93" s="118"/>
      <c r="G93" s="118"/>
      <c r="H93" s="118"/>
      <c r="I93" s="118"/>
      <c r="J93" s="119"/>
    </row>
    <row r="94" spans="1:10" s="120" customFormat="1" ht="13.5">
      <c r="A94" s="65"/>
      <c r="B94" s="54"/>
      <c r="C94" s="53"/>
      <c r="D94" s="241"/>
      <c r="E94" s="252"/>
      <c r="F94" s="118"/>
      <c r="G94" s="118"/>
      <c r="H94" s="118"/>
      <c r="I94" s="118"/>
      <c r="J94" s="119"/>
    </row>
    <row r="95" spans="1:10" s="120" customFormat="1" ht="13.5">
      <c r="A95" s="65"/>
      <c r="B95" s="54"/>
      <c r="C95" s="53"/>
      <c r="D95" s="241"/>
      <c r="E95" s="252"/>
      <c r="F95" s="118"/>
      <c r="G95" s="118"/>
      <c r="H95" s="118"/>
      <c r="I95" s="118"/>
      <c r="J95" s="119"/>
    </row>
    <row r="96" spans="1:10" s="120" customFormat="1" ht="13.5">
      <c r="A96" s="65"/>
      <c r="B96" s="54"/>
      <c r="C96" s="53"/>
      <c r="D96" s="241"/>
      <c r="E96" s="252"/>
      <c r="F96" s="118"/>
      <c r="G96" s="118"/>
      <c r="H96" s="118"/>
      <c r="I96" s="118"/>
      <c r="J96" s="119"/>
    </row>
    <row r="97" spans="1:10" s="120" customFormat="1" ht="13.5">
      <c r="A97" s="65"/>
      <c r="B97" s="54"/>
      <c r="C97" s="53"/>
      <c r="D97" s="241"/>
      <c r="E97" s="252"/>
      <c r="F97" s="118"/>
      <c r="G97" s="118"/>
      <c r="H97" s="118"/>
      <c r="I97" s="118"/>
      <c r="J97" s="119"/>
    </row>
    <row r="98" spans="1:10" s="120" customFormat="1" ht="13.5">
      <c r="A98" s="65"/>
      <c r="B98" s="54"/>
      <c r="C98" s="53"/>
      <c r="D98" s="241"/>
      <c r="E98" s="252"/>
      <c r="F98" s="118"/>
      <c r="G98" s="118"/>
      <c r="H98" s="118"/>
      <c r="I98" s="118"/>
      <c r="J98" s="119"/>
    </row>
    <row r="99" spans="1:10" s="120" customFormat="1" ht="13.5">
      <c r="A99" s="65"/>
      <c r="B99" s="54"/>
      <c r="C99" s="53"/>
      <c r="D99" s="241"/>
      <c r="E99" s="252"/>
      <c r="F99" s="118"/>
      <c r="G99" s="118"/>
      <c r="H99" s="118"/>
      <c r="I99" s="118"/>
      <c r="J99" s="119"/>
    </row>
    <row r="100" spans="1:10" s="14" customFormat="1" ht="13.5">
      <c r="A100" s="65"/>
      <c r="B100" s="54"/>
      <c r="C100" s="53"/>
      <c r="D100" s="241"/>
      <c r="E100" s="252"/>
      <c r="F100" s="11"/>
      <c r="G100" s="11"/>
      <c r="H100" s="11"/>
      <c r="I100" s="11"/>
      <c r="J100" s="13"/>
    </row>
    <row r="101" spans="1:10" s="14" customFormat="1" ht="15" customHeight="1">
      <c r="A101" s="66"/>
      <c r="B101" s="17"/>
      <c r="C101" s="18"/>
      <c r="D101" s="246"/>
      <c r="E101" s="246"/>
      <c r="F101" s="11"/>
      <c r="G101" s="11"/>
      <c r="H101" s="11"/>
      <c r="I101" s="11"/>
      <c r="J101" s="13"/>
    </row>
    <row r="102" spans="1:10" s="14" customFormat="1" ht="15" customHeight="1">
      <c r="A102" s="64" t="s">
        <v>16</v>
      </c>
      <c r="B102" s="19" t="s">
        <v>22</v>
      </c>
      <c r="C102" s="40" t="s">
        <v>6</v>
      </c>
      <c r="D102" s="242" t="s">
        <v>10</v>
      </c>
      <c r="E102" s="242" t="s">
        <v>8</v>
      </c>
      <c r="F102" s="11"/>
      <c r="G102" s="11"/>
      <c r="H102" s="11"/>
      <c r="I102" s="11"/>
      <c r="J102" s="13"/>
    </row>
    <row r="103" spans="1:10" s="14" customFormat="1" ht="15" customHeight="1">
      <c r="A103" s="66"/>
      <c r="B103" s="73"/>
      <c r="C103" s="74"/>
      <c r="D103" s="247"/>
      <c r="E103" s="247"/>
      <c r="F103" s="11"/>
      <c r="G103" s="11"/>
      <c r="H103" s="11"/>
      <c r="I103" s="11"/>
      <c r="J103" s="13"/>
    </row>
    <row r="104" spans="1:10" s="14" customFormat="1" ht="175.5">
      <c r="A104" s="65">
        <v>1</v>
      </c>
      <c r="B104" s="111" t="s">
        <v>307</v>
      </c>
      <c r="C104" s="53"/>
      <c r="D104" s="244"/>
      <c r="E104" s="254"/>
      <c r="F104" s="11"/>
      <c r="G104" s="11"/>
      <c r="H104" s="11"/>
      <c r="I104" s="11"/>
      <c r="J104" s="13"/>
    </row>
    <row r="105" spans="1:10" s="14" customFormat="1" ht="15.75">
      <c r="A105" s="65"/>
      <c r="B105" s="304" t="s">
        <v>308</v>
      </c>
      <c r="C105" s="53">
        <v>1000</v>
      </c>
      <c r="D105" s="244"/>
      <c r="E105" s="254">
        <f>ROUND(C105*D105,2)</f>
        <v>0</v>
      </c>
      <c r="F105" s="11"/>
      <c r="G105" s="11"/>
      <c r="H105" s="11"/>
      <c r="I105" s="11"/>
      <c r="J105" s="13"/>
    </row>
    <row r="106" spans="1:10" s="14" customFormat="1" ht="15" customHeight="1">
      <c r="A106" s="65"/>
      <c r="B106" s="84"/>
      <c r="C106" s="53"/>
      <c r="D106" s="244"/>
      <c r="E106" s="254"/>
      <c r="F106" s="11"/>
      <c r="G106" s="11"/>
      <c r="H106" s="11"/>
      <c r="I106" s="11"/>
      <c r="J106" s="13"/>
    </row>
    <row r="107" spans="1:10" s="14" customFormat="1" ht="175.5">
      <c r="A107" s="65">
        <v>2</v>
      </c>
      <c r="B107" s="111" t="s">
        <v>309</v>
      </c>
      <c r="C107" s="53"/>
      <c r="D107" s="244"/>
      <c r="E107" s="254"/>
      <c r="F107" s="11"/>
      <c r="G107" s="11"/>
      <c r="H107" s="11"/>
      <c r="I107" s="11"/>
      <c r="J107" s="13"/>
    </row>
    <row r="108" spans="1:10" s="14" customFormat="1" ht="15" customHeight="1">
      <c r="A108" s="65"/>
      <c r="B108" s="54" t="s">
        <v>20</v>
      </c>
      <c r="C108" s="53">
        <v>20</v>
      </c>
      <c r="D108" s="244"/>
      <c r="E108" s="254">
        <f>ROUND(C108*D108,2)</f>
        <v>0</v>
      </c>
      <c r="F108" s="11"/>
      <c r="G108" s="11"/>
      <c r="H108" s="11"/>
      <c r="I108" s="11"/>
      <c r="J108" s="13"/>
    </row>
    <row r="109" spans="1:10" s="14" customFormat="1" ht="15" customHeight="1">
      <c r="A109" s="65"/>
      <c r="B109" s="54"/>
      <c r="C109" s="53"/>
      <c r="D109" s="244"/>
      <c r="E109" s="254"/>
      <c r="F109" s="11"/>
      <c r="G109" s="11"/>
      <c r="H109" s="11"/>
      <c r="I109" s="11"/>
      <c r="J109" s="13"/>
    </row>
    <row r="110" spans="1:10" s="14" customFormat="1" ht="15" customHeight="1">
      <c r="A110" s="65"/>
      <c r="B110" s="25"/>
      <c r="C110" s="25"/>
      <c r="D110" s="248"/>
      <c r="E110" s="248"/>
      <c r="F110" s="11"/>
      <c r="G110" s="11"/>
      <c r="H110" s="11"/>
      <c r="I110" s="11"/>
      <c r="J110" s="13"/>
    </row>
    <row r="111" spans="1:10" s="14" customFormat="1" ht="15" customHeight="1">
      <c r="A111" s="64" t="str">
        <f>A102</f>
        <v>II</v>
      </c>
      <c r="B111" s="16" t="str">
        <f>B102</f>
        <v>ASFALTERSKI RADOVI</v>
      </c>
      <c r="C111" s="308">
        <f>SUM(E105:E109)</f>
        <v>0</v>
      </c>
      <c r="D111" s="308"/>
      <c r="E111" s="308"/>
      <c r="F111" s="11"/>
      <c r="G111" s="11"/>
      <c r="H111" s="11"/>
      <c r="I111" s="11"/>
      <c r="J111" s="13"/>
    </row>
    <row r="112" spans="1:10" s="14" customFormat="1" ht="15" customHeight="1">
      <c r="A112" s="66"/>
      <c r="B112" s="17"/>
      <c r="C112" s="18"/>
      <c r="D112" s="246"/>
      <c r="E112" s="246"/>
      <c r="F112" s="11"/>
      <c r="G112" s="11"/>
      <c r="H112" s="11"/>
      <c r="I112" s="11"/>
      <c r="J112" s="13"/>
    </row>
    <row r="113" spans="1:10" s="14" customFormat="1" ht="15" customHeight="1">
      <c r="A113" s="66"/>
      <c r="B113" s="17"/>
      <c r="C113" s="18"/>
      <c r="D113" s="246"/>
      <c r="E113" s="246"/>
      <c r="F113" s="11"/>
      <c r="G113" s="11"/>
      <c r="H113" s="11"/>
      <c r="I113" s="11"/>
      <c r="J113" s="13"/>
    </row>
    <row r="114" spans="1:10" s="14" customFormat="1" ht="15" customHeight="1" thickBot="1">
      <c r="A114" s="66"/>
      <c r="B114" s="17"/>
      <c r="C114" s="18"/>
      <c r="D114" s="246"/>
      <c r="E114" s="246"/>
      <c r="F114" s="11"/>
      <c r="G114" s="11"/>
      <c r="H114" s="11"/>
      <c r="I114" s="11"/>
      <c r="J114" s="13"/>
    </row>
    <row r="115" spans="1:10" s="30" customFormat="1" ht="18" customHeight="1" thickTop="1" thickBot="1">
      <c r="A115" s="309" t="s">
        <v>4</v>
      </c>
      <c r="B115" s="310"/>
      <c r="C115" s="310"/>
      <c r="D115" s="310"/>
      <c r="E115" s="311"/>
      <c r="F115" s="28"/>
      <c r="G115" s="28"/>
      <c r="H115" s="28"/>
      <c r="I115" s="28"/>
      <c r="J115" s="29"/>
    </row>
    <row r="116" spans="1:10" s="30" customFormat="1" ht="14.25" thickTop="1">
      <c r="A116" s="67"/>
      <c r="B116" s="31"/>
      <c r="C116" s="50"/>
      <c r="D116" s="249"/>
      <c r="E116" s="257"/>
      <c r="F116" s="28"/>
      <c r="G116" s="28"/>
      <c r="H116" s="28"/>
      <c r="I116" s="28"/>
      <c r="J116" s="29"/>
    </row>
    <row r="117" spans="1:10" s="14" customFormat="1" ht="15" customHeight="1">
      <c r="A117" s="66"/>
      <c r="B117" s="17"/>
      <c r="C117" s="18"/>
      <c r="D117" s="246"/>
      <c r="E117" s="246"/>
      <c r="F117" s="11"/>
      <c r="G117" s="11"/>
      <c r="H117" s="11"/>
      <c r="I117" s="11"/>
      <c r="J117" s="13"/>
    </row>
    <row r="118" spans="1:10" s="14" customFormat="1" ht="15" customHeight="1">
      <c r="A118" s="64" t="str">
        <f>A89</f>
        <v>I</v>
      </c>
      <c r="B118" s="16" t="str">
        <f>B89</f>
        <v>PRIPREMNI RADOVI</v>
      </c>
      <c r="C118" s="312">
        <f>C89</f>
        <v>0</v>
      </c>
      <c r="D118" s="312"/>
      <c r="E118" s="312"/>
      <c r="F118" s="11"/>
      <c r="G118" s="11"/>
      <c r="H118" s="11"/>
      <c r="I118" s="11"/>
      <c r="J118" s="13"/>
    </row>
    <row r="119" spans="1:10" s="14" customFormat="1" ht="15" customHeight="1">
      <c r="A119" s="66"/>
      <c r="B119" s="17"/>
      <c r="C119" s="246"/>
      <c r="D119" s="246"/>
      <c r="E119" s="246"/>
      <c r="F119" s="11"/>
      <c r="G119" s="11"/>
      <c r="H119" s="11"/>
      <c r="I119" s="11"/>
      <c r="J119" s="13"/>
    </row>
    <row r="120" spans="1:10" s="30" customFormat="1" ht="13.5">
      <c r="A120" s="64" t="str">
        <f>A111</f>
        <v>II</v>
      </c>
      <c r="B120" s="16" t="str">
        <f>B111</f>
        <v>ASFALTERSKI RADOVI</v>
      </c>
      <c r="C120" s="312">
        <f>C111</f>
        <v>0</v>
      </c>
      <c r="D120" s="312"/>
      <c r="E120" s="312"/>
      <c r="F120" s="69"/>
      <c r="G120" s="32"/>
      <c r="H120" s="33"/>
      <c r="I120" s="69"/>
      <c r="J120" s="29"/>
    </row>
    <row r="121" spans="1:10" s="30" customFormat="1" ht="13.5">
      <c r="A121" s="67"/>
      <c r="B121" s="31"/>
      <c r="C121" s="286"/>
      <c r="D121" s="249"/>
      <c r="E121" s="257"/>
      <c r="F121" s="28"/>
      <c r="G121" s="28"/>
      <c r="H121" s="28"/>
      <c r="I121" s="28"/>
      <c r="J121" s="29"/>
    </row>
    <row r="122" spans="1:10" s="30" customFormat="1" ht="14.25" thickBot="1">
      <c r="A122" s="67"/>
      <c r="B122" s="31"/>
      <c r="C122" s="286"/>
      <c r="D122" s="249"/>
      <c r="E122" s="257"/>
      <c r="F122" s="28"/>
      <c r="G122" s="28"/>
      <c r="H122" s="28"/>
      <c r="I122" s="28"/>
      <c r="J122" s="29"/>
    </row>
    <row r="123" spans="1:10" s="14" customFormat="1" ht="15" customHeight="1" thickTop="1" thickBot="1">
      <c r="A123" s="75"/>
      <c r="B123" s="77" t="s">
        <v>2</v>
      </c>
      <c r="C123" s="307">
        <f>C118+C120</f>
        <v>0</v>
      </c>
      <c r="D123" s="307"/>
      <c r="E123" s="307"/>
      <c r="F123" s="115"/>
      <c r="G123" s="34"/>
      <c r="H123" s="11"/>
      <c r="I123" s="11"/>
      <c r="J123" s="13"/>
    </row>
    <row r="124" spans="1:10" s="6" customFormat="1" ht="14.25" thickTop="1">
      <c r="A124" s="59"/>
      <c r="B124" s="23"/>
      <c r="C124" s="26"/>
      <c r="D124" s="250"/>
      <c r="E124" s="250"/>
      <c r="F124" s="72"/>
      <c r="G124" s="72"/>
      <c r="H124" s="72"/>
      <c r="I124" s="72"/>
      <c r="J124" s="5"/>
    </row>
    <row r="125" spans="1:10" s="6" customFormat="1" ht="13.5">
      <c r="A125" s="59"/>
      <c r="B125" s="23"/>
      <c r="C125" s="26"/>
      <c r="D125" s="250"/>
      <c r="E125" s="250"/>
      <c r="F125" s="72"/>
      <c r="G125" s="72"/>
      <c r="H125" s="72"/>
      <c r="I125" s="72"/>
      <c r="J125" s="5"/>
    </row>
    <row r="126" spans="1:10" s="6" customFormat="1" ht="13.5">
      <c r="A126" s="59"/>
      <c r="B126" s="23"/>
      <c r="C126" s="26"/>
      <c r="D126" s="250"/>
      <c r="E126" s="250"/>
      <c r="F126" s="72"/>
      <c r="G126" s="72"/>
      <c r="H126" s="72"/>
      <c r="I126" s="72"/>
      <c r="J126" s="5"/>
    </row>
    <row r="127" spans="1:10" s="6" customFormat="1" ht="13.5">
      <c r="A127" s="59"/>
      <c r="B127" s="23"/>
      <c r="C127" s="26"/>
      <c r="D127" s="250"/>
      <c r="E127" s="250"/>
      <c r="F127" s="72"/>
      <c r="G127" s="72"/>
      <c r="H127" s="72"/>
      <c r="I127" s="72"/>
      <c r="J127" s="5"/>
    </row>
    <row r="128" spans="1:10" s="6" customFormat="1" ht="13.5">
      <c r="A128" s="59"/>
      <c r="B128" s="23"/>
      <c r="C128" s="26"/>
      <c r="D128" s="250"/>
      <c r="E128" s="250"/>
      <c r="F128" s="72"/>
      <c r="G128" s="72"/>
      <c r="H128" s="72"/>
      <c r="I128" s="72"/>
      <c r="J128" s="5"/>
    </row>
    <row r="129" spans="1:10" s="6" customFormat="1" ht="13.5">
      <c r="A129" s="59"/>
      <c r="B129" s="23"/>
      <c r="C129" s="26"/>
      <c r="D129" s="250"/>
      <c r="E129" s="250"/>
      <c r="F129" s="72"/>
      <c r="G129" s="72"/>
      <c r="H129" s="72"/>
      <c r="I129" s="72"/>
      <c r="J129" s="5"/>
    </row>
    <row r="130" spans="1:10" s="6" customFormat="1" ht="13.5">
      <c r="A130" s="59"/>
      <c r="B130" s="23"/>
      <c r="C130" s="26"/>
      <c r="D130" s="250"/>
      <c r="E130" s="250"/>
      <c r="F130" s="72"/>
      <c r="G130" s="72"/>
      <c r="H130" s="72"/>
      <c r="I130" s="72"/>
      <c r="J130" s="5"/>
    </row>
    <row r="131" spans="1:10" s="6" customFormat="1" ht="13.5">
      <c r="A131" s="59"/>
      <c r="B131" s="23"/>
      <c r="C131" s="26"/>
      <c r="D131" s="250"/>
      <c r="E131" s="250"/>
      <c r="F131" s="72"/>
      <c r="G131" s="72"/>
      <c r="H131" s="72"/>
      <c r="I131" s="72"/>
      <c r="J131" s="5"/>
    </row>
    <row r="132" spans="1:10" s="6" customFormat="1" ht="13.5">
      <c r="A132" s="59"/>
      <c r="B132" s="23"/>
      <c r="C132" s="26"/>
      <c r="D132" s="250"/>
      <c r="E132" s="250"/>
      <c r="F132" s="72"/>
      <c r="G132" s="72"/>
      <c r="H132" s="72"/>
      <c r="I132" s="72"/>
      <c r="J132" s="5"/>
    </row>
    <row r="133" spans="1:10" s="6" customFormat="1" ht="13.5">
      <c r="A133" s="59"/>
      <c r="B133" s="23"/>
      <c r="C133" s="26"/>
      <c r="D133" s="250"/>
      <c r="E133" s="250"/>
      <c r="F133" s="72"/>
      <c r="G133" s="72"/>
      <c r="H133" s="72"/>
      <c r="I133" s="72"/>
      <c r="J133" s="5"/>
    </row>
    <row r="134" spans="1:10" s="6" customFormat="1" ht="13.5">
      <c r="A134" s="59"/>
      <c r="B134" s="23"/>
      <c r="C134" s="26"/>
      <c r="D134" s="250"/>
      <c r="E134" s="250"/>
      <c r="F134" s="72"/>
      <c r="G134" s="72"/>
      <c r="H134" s="72"/>
      <c r="I134" s="72"/>
      <c r="J134" s="5"/>
    </row>
    <row r="135" spans="1:10" s="6" customFormat="1" ht="13.5">
      <c r="A135" s="59"/>
      <c r="B135" s="23"/>
      <c r="C135" s="26"/>
      <c r="D135" s="250"/>
      <c r="E135" s="250"/>
      <c r="F135" s="72"/>
      <c r="G135" s="72"/>
      <c r="H135" s="72"/>
      <c r="I135" s="72"/>
      <c r="J135" s="5"/>
    </row>
    <row r="136" spans="1:10" s="6" customFormat="1" ht="13.5">
      <c r="A136" s="59"/>
      <c r="B136" s="23"/>
      <c r="C136" s="26"/>
      <c r="D136" s="250"/>
      <c r="E136" s="250"/>
      <c r="F136" s="72"/>
      <c r="G136" s="72"/>
      <c r="H136" s="72"/>
      <c r="I136" s="72"/>
      <c r="J136" s="5"/>
    </row>
    <row r="137" spans="1:10" s="6" customFormat="1" ht="13.5">
      <c r="A137" s="59"/>
      <c r="B137" s="23"/>
      <c r="C137" s="26"/>
      <c r="D137" s="250"/>
      <c r="E137" s="250"/>
      <c r="F137" s="72"/>
      <c r="G137" s="72"/>
      <c r="H137" s="72"/>
      <c r="I137" s="72"/>
      <c r="J137" s="5"/>
    </row>
    <row r="138" spans="1:10" s="6" customFormat="1" ht="13.5">
      <c r="A138" s="59"/>
      <c r="B138" s="23"/>
      <c r="C138" s="26"/>
      <c r="D138" s="250"/>
      <c r="E138" s="250"/>
      <c r="F138" s="72"/>
      <c r="G138" s="72"/>
      <c r="H138" s="72"/>
      <c r="I138" s="72"/>
      <c r="J138" s="5"/>
    </row>
    <row r="139" spans="1:10" s="6" customFormat="1" ht="13.5">
      <c r="A139" s="59"/>
      <c r="B139" s="23"/>
      <c r="C139" s="26"/>
      <c r="D139" s="250"/>
      <c r="E139" s="250"/>
      <c r="F139" s="72"/>
      <c r="G139" s="72"/>
      <c r="H139" s="72"/>
      <c r="I139" s="72"/>
      <c r="J139" s="5"/>
    </row>
    <row r="140" spans="1:10" s="6" customFormat="1" ht="13.5">
      <c r="A140" s="59"/>
      <c r="B140" s="23"/>
      <c r="C140" s="26"/>
      <c r="D140" s="250"/>
      <c r="E140" s="250"/>
      <c r="F140" s="72"/>
      <c r="G140" s="72"/>
      <c r="H140" s="72"/>
      <c r="I140" s="72"/>
      <c r="J140" s="5"/>
    </row>
    <row r="141" spans="1:10" s="6" customFormat="1" ht="13.5">
      <c r="A141" s="59"/>
      <c r="B141" s="23"/>
      <c r="C141" s="26"/>
      <c r="D141" s="250"/>
      <c r="E141" s="250"/>
      <c r="F141" s="72"/>
      <c r="G141" s="72"/>
      <c r="H141" s="72"/>
      <c r="I141" s="72"/>
      <c r="J141" s="5"/>
    </row>
    <row r="142" spans="1:10" s="6" customFormat="1" ht="13.5">
      <c r="A142" s="59"/>
      <c r="B142" s="23"/>
      <c r="C142" s="26"/>
      <c r="D142" s="250"/>
      <c r="E142" s="250"/>
      <c r="F142" s="72"/>
      <c r="G142" s="72"/>
      <c r="H142" s="72"/>
      <c r="I142" s="72"/>
      <c r="J142" s="5"/>
    </row>
    <row r="143" spans="1:10" s="6" customFormat="1" ht="13.5">
      <c r="A143" s="59"/>
      <c r="B143" s="23"/>
      <c r="C143" s="26"/>
      <c r="D143" s="250"/>
      <c r="E143" s="250"/>
      <c r="F143" s="72"/>
      <c r="G143" s="72"/>
      <c r="H143" s="72"/>
      <c r="I143" s="72"/>
      <c r="J143" s="5"/>
    </row>
    <row r="144" spans="1:10" s="6" customFormat="1" ht="13.5">
      <c r="A144" s="59"/>
      <c r="B144" s="23"/>
      <c r="C144" s="26"/>
      <c r="D144" s="250"/>
      <c r="E144" s="250"/>
      <c r="F144" s="72"/>
      <c r="G144" s="72"/>
      <c r="H144" s="72"/>
      <c r="I144" s="72"/>
      <c r="J144" s="5"/>
    </row>
    <row r="145" spans="1:10" s="6" customFormat="1" ht="13.5">
      <c r="A145" s="59"/>
      <c r="B145" s="23"/>
      <c r="C145" s="26"/>
      <c r="D145" s="250"/>
      <c r="E145" s="250"/>
      <c r="F145" s="72"/>
      <c r="G145" s="72"/>
      <c r="H145" s="72"/>
      <c r="I145" s="72"/>
      <c r="J145" s="5"/>
    </row>
    <row r="146" spans="1:10" s="6" customFormat="1" ht="13.5">
      <c r="A146" s="59"/>
      <c r="B146" s="23"/>
      <c r="C146" s="26"/>
      <c r="D146" s="250"/>
      <c r="E146" s="250"/>
      <c r="F146" s="72"/>
      <c r="G146" s="72"/>
      <c r="H146" s="72"/>
      <c r="I146" s="72"/>
      <c r="J146" s="5"/>
    </row>
    <row r="147" spans="1:10" s="6" customFormat="1" ht="13.5">
      <c r="A147" s="59"/>
      <c r="B147" s="23"/>
      <c r="C147" s="26"/>
      <c r="D147" s="250"/>
      <c r="E147" s="250"/>
      <c r="F147" s="72"/>
      <c r="G147" s="72"/>
      <c r="H147" s="72"/>
      <c r="I147" s="72"/>
      <c r="J147" s="5"/>
    </row>
    <row r="148" spans="1:10" s="6" customFormat="1" ht="13.5">
      <c r="A148" s="59"/>
      <c r="B148" s="23"/>
      <c r="C148" s="26"/>
      <c r="D148" s="250"/>
      <c r="E148" s="250"/>
      <c r="F148" s="72"/>
      <c r="G148" s="72"/>
      <c r="H148" s="72"/>
      <c r="I148" s="72"/>
      <c r="J148" s="5"/>
    </row>
    <row r="149" spans="1:10" s="6" customFormat="1" ht="13.5">
      <c r="A149" s="59"/>
      <c r="B149" s="23"/>
      <c r="C149" s="26"/>
      <c r="D149" s="250"/>
      <c r="E149" s="250"/>
      <c r="F149" s="72"/>
      <c r="G149" s="72"/>
      <c r="H149" s="72"/>
      <c r="I149" s="72"/>
      <c r="J149" s="5"/>
    </row>
    <row r="150" spans="1:10" s="6" customFormat="1" ht="13.5">
      <c r="A150" s="59"/>
      <c r="B150" s="23"/>
      <c r="C150" s="26"/>
      <c r="D150" s="250"/>
      <c r="E150" s="250"/>
      <c r="F150" s="72"/>
      <c r="G150" s="72"/>
      <c r="H150" s="72"/>
      <c r="I150" s="72"/>
      <c r="J150" s="5"/>
    </row>
    <row r="151" spans="1:10" s="6" customFormat="1" ht="13.5">
      <c r="A151" s="59"/>
      <c r="B151" s="23"/>
      <c r="C151" s="26"/>
      <c r="D151" s="250"/>
      <c r="E151" s="250"/>
      <c r="F151" s="72"/>
      <c r="G151" s="72"/>
      <c r="H151" s="72"/>
      <c r="I151" s="72"/>
      <c r="J151" s="5"/>
    </row>
    <row r="152" spans="1:10" s="6" customFormat="1" ht="13.5">
      <c r="A152" s="59"/>
      <c r="B152" s="23"/>
      <c r="C152" s="26"/>
      <c r="D152" s="250"/>
      <c r="E152" s="250"/>
      <c r="F152" s="72"/>
      <c r="G152" s="72"/>
      <c r="H152" s="72"/>
      <c r="I152" s="72"/>
      <c r="J152" s="5"/>
    </row>
    <row r="153" spans="1:10" s="6" customFormat="1" ht="13.5">
      <c r="A153" s="59"/>
      <c r="B153" s="23"/>
      <c r="C153" s="26"/>
      <c r="D153" s="250"/>
      <c r="E153" s="250"/>
      <c r="F153" s="72"/>
      <c r="G153" s="72"/>
      <c r="H153" s="72"/>
      <c r="I153" s="72"/>
      <c r="J153" s="5"/>
    </row>
    <row r="154" spans="1:10" s="6" customFormat="1" ht="13.5">
      <c r="A154" s="59"/>
      <c r="B154" s="23"/>
      <c r="C154" s="26"/>
      <c r="D154" s="250"/>
      <c r="E154" s="250"/>
      <c r="F154" s="72"/>
      <c r="G154" s="72"/>
      <c r="H154" s="72"/>
      <c r="I154" s="72"/>
      <c r="J154" s="5"/>
    </row>
    <row r="155" spans="1:10" s="6" customFormat="1" ht="13.5">
      <c r="A155" s="59"/>
      <c r="B155" s="23"/>
      <c r="C155" s="26"/>
      <c r="D155" s="250"/>
      <c r="E155" s="250"/>
      <c r="F155" s="72"/>
      <c r="G155" s="72"/>
      <c r="H155" s="72"/>
      <c r="I155" s="72"/>
      <c r="J155" s="5"/>
    </row>
    <row r="156" spans="1:10" s="6" customFormat="1" ht="13.5">
      <c r="A156" s="59"/>
      <c r="B156" s="23"/>
      <c r="C156" s="26"/>
      <c r="D156" s="250"/>
      <c r="E156" s="250"/>
      <c r="F156" s="72"/>
      <c r="G156" s="72"/>
      <c r="H156" s="72"/>
      <c r="I156" s="72"/>
      <c r="J156" s="5"/>
    </row>
    <row r="157" spans="1:10" s="6" customFormat="1" ht="13.5">
      <c r="A157" s="59"/>
      <c r="B157" s="23"/>
      <c r="C157" s="26"/>
      <c r="D157" s="250"/>
      <c r="E157" s="250"/>
      <c r="F157" s="72"/>
      <c r="G157" s="72"/>
      <c r="H157" s="72"/>
      <c r="I157" s="72"/>
      <c r="J157" s="5"/>
    </row>
    <row r="158" spans="1:10" s="6" customFormat="1" ht="13.5">
      <c r="A158" s="59"/>
      <c r="B158" s="23"/>
      <c r="C158" s="26"/>
      <c r="D158" s="250"/>
      <c r="E158" s="250"/>
      <c r="F158" s="72"/>
      <c r="G158" s="72"/>
      <c r="H158" s="72"/>
      <c r="I158" s="72"/>
      <c r="J158" s="5"/>
    </row>
    <row r="159" spans="1:10" s="6" customFormat="1" ht="13.5">
      <c r="A159" s="59"/>
      <c r="B159" s="23"/>
      <c r="C159" s="26"/>
      <c r="D159" s="250"/>
      <c r="E159" s="250"/>
      <c r="F159" s="72"/>
      <c r="G159" s="72"/>
      <c r="H159" s="72"/>
      <c r="I159" s="72"/>
      <c r="J159" s="5"/>
    </row>
    <row r="160" spans="1:10" s="6" customFormat="1" ht="13.5">
      <c r="A160" s="59"/>
      <c r="B160" s="23"/>
      <c r="C160" s="26"/>
      <c r="D160" s="250"/>
      <c r="E160" s="250"/>
      <c r="F160" s="72"/>
      <c r="G160" s="72"/>
      <c r="H160" s="72"/>
      <c r="I160" s="72"/>
      <c r="J160" s="5"/>
    </row>
    <row r="161" spans="1:10" s="6" customFormat="1" ht="13.5">
      <c r="A161" s="59"/>
      <c r="B161" s="23"/>
      <c r="C161" s="26"/>
      <c r="D161" s="250"/>
      <c r="E161" s="250"/>
      <c r="F161" s="72"/>
      <c r="G161" s="72"/>
      <c r="H161" s="72"/>
      <c r="I161" s="72"/>
      <c r="J161" s="5"/>
    </row>
    <row r="162" spans="1:10" s="6" customFormat="1" ht="13.5">
      <c r="A162" s="59"/>
      <c r="B162" s="23"/>
      <c r="C162" s="26"/>
      <c r="D162" s="250"/>
      <c r="E162" s="250"/>
      <c r="F162" s="72"/>
      <c r="G162" s="72"/>
      <c r="H162" s="72"/>
      <c r="I162" s="72"/>
      <c r="J162" s="5"/>
    </row>
    <row r="163" spans="1:10" s="6" customFormat="1" ht="13.5">
      <c r="A163" s="59"/>
      <c r="B163" s="23"/>
      <c r="C163" s="26"/>
      <c r="D163" s="250"/>
      <c r="E163" s="250"/>
      <c r="F163" s="72"/>
      <c r="G163" s="72"/>
      <c r="H163" s="72"/>
      <c r="I163" s="72"/>
      <c r="J163" s="5"/>
    </row>
    <row r="164" spans="1:10" s="6" customFormat="1" ht="13.5">
      <c r="A164" s="59"/>
      <c r="B164" s="23"/>
      <c r="C164" s="26"/>
      <c r="D164" s="250"/>
      <c r="E164" s="250"/>
      <c r="F164" s="72"/>
      <c r="G164" s="72"/>
      <c r="H164" s="72"/>
      <c r="I164" s="72"/>
      <c r="J164" s="5"/>
    </row>
    <row r="165" spans="1:10" s="6" customFormat="1" ht="13.5">
      <c r="A165" s="59"/>
      <c r="B165" s="23"/>
      <c r="C165" s="26"/>
      <c r="D165" s="250"/>
      <c r="E165" s="250"/>
      <c r="F165" s="72"/>
      <c r="G165" s="72"/>
      <c r="H165" s="72"/>
      <c r="I165" s="72"/>
      <c r="J165" s="5"/>
    </row>
    <row r="166" spans="1:10" s="6" customFormat="1" ht="13.5">
      <c r="A166" s="59"/>
      <c r="B166" s="23"/>
      <c r="C166" s="26"/>
      <c r="D166" s="250"/>
      <c r="E166" s="250"/>
      <c r="F166" s="72"/>
      <c r="G166" s="72"/>
      <c r="H166" s="72"/>
      <c r="I166" s="72"/>
      <c r="J166" s="5"/>
    </row>
    <row r="167" spans="1:10" s="6" customFormat="1" ht="13.5">
      <c r="A167" s="59"/>
      <c r="B167" s="23"/>
      <c r="C167" s="26"/>
      <c r="D167" s="250"/>
      <c r="E167" s="250"/>
      <c r="F167" s="72"/>
      <c r="G167" s="72"/>
      <c r="H167" s="72"/>
      <c r="I167" s="72"/>
      <c r="J167" s="5"/>
    </row>
    <row r="168" spans="1:10" s="6" customFormat="1" ht="13.5">
      <c r="A168" s="59"/>
      <c r="B168" s="23"/>
      <c r="C168" s="26"/>
      <c r="D168" s="250"/>
      <c r="E168" s="250"/>
      <c r="F168" s="72"/>
      <c r="G168" s="72"/>
      <c r="H168" s="72"/>
      <c r="I168" s="72"/>
      <c r="J168" s="5"/>
    </row>
    <row r="169" spans="1:10" s="6" customFormat="1" ht="13.5">
      <c r="A169" s="59"/>
      <c r="B169" s="23"/>
      <c r="C169" s="26"/>
      <c r="D169" s="250"/>
      <c r="E169" s="250"/>
      <c r="F169" s="72"/>
      <c r="G169" s="72"/>
      <c r="H169" s="72"/>
      <c r="I169" s="72"/>
      <c r="J169" s="5"/>
    </row>
    <row r="170" spans="1:10" s="6" customFormat="1" ht="13.5">
      <c r="A170" s="59"/>
      <c r="B170" s="23"/>
      <c r="C170" s="26"/>
      <c r="D170" s="250"/>
      <c r="E170" s="250"/>
      <c r="F170" s="72"/>
      <c r="G170" s="72"/>
      <c r="H170" s="72"/>
      <c r="I170" s="72"/>
      <c r="J170" s="5"/>
    </row>
    <row r="171" spans="1:10" s="6" customFormat="1" ht="13.5">
      <c r="A171" s="59"/>
      <c r="B171" s="23"/>
      <c r="C171" s="26"/>
      <c r="D171" s="250"/>
      <c r="E171" s="250"/>
      <c r="F171" s="72"/>
      <c r="G171" s="72"/>
      <c r="H171" s="72"/>
      <c r="I171" s="72"/>
      <c r="J171" s="5"/>
    </row>
    <row r="172" spans="1:10" s="6" customFormat="1" ht="13.5">
      <c r="A172" s="59"/>
      <c r="B172" s="23"/>
      <c r="C172" s="26"/>
      <c r="D172" s="250"/>
      <c r="E172" s="250"/>
      <c r="F172" s="72"/>
      <c r="G172" s="72"/>
      <c r="H172" s="72"/>
      <c r="I172" s="72"/>
      <c r="J172" s="5"/>
    </row>
    <row r="173" spans="1:10" s="6" customFormat="1" ht="13.5">
      <c r="A173" s="59"/>
      <c r="B173" s="23"/>
      <c r="C173" s="26"/>
      <c r="D173" s="250"/>
      <c r="E173" s="250"/>
      <c r="F173" s="72"/>
      <c r="G173" s="72"/>
      <c r="H173" s="72"/>
      <c r="I173" s="72"/>
      <c r="J173" s="5"/>
    </row>
    <row r="174" spans="1:10" s="6" customFormat="1" ht="13.5">
      <c r="A174" s="59"/>
      <c r="B174" s="23"/>
      <c r="C174" s="26"/>
      <c r="D174" s="250"/>
      <c r="E174" s="250"/>
      <c r="F174" s="72"/>
      <c r="G174" s="72"/>
      <c r="H174" s="72"/>
      <c r="I174" s="72"/>
      <c r="J174" s="5"/>
    </row>
    <row r="175" spans="1:10" s="6" customFormat="1" ht="13.5">
      <c r="A175" s="59"/>
      <c r="B175" s="23"/>
      <c r="C175" s="26"/>
      <c r="D175" s="250"/>
      <c r="E175" s="250"/>
      <c r="F175" s="72"/>
      <c r="G175" s="72"/>
      <c r="H175" s="72"/>
      <c r="I175" s="72"/>
      <c r="J175" s="5"/>
    </row>
    <row r="176" spans="1:10" s="6" customFormat="1" ht="13.5">
      <c r="A176" s="59"/>
      <c r="B176" s="23"/>
      <c r="C176" s="26"/>
      <c r="D176" s="250"/>
      <c r="E176" s="250"/>
      <c r="F176" s="72"/>
      <c r="G176" s="72"/>
      <c r="H176" s="72"/>
      <c r="I176" s="72"/>
      <c r="J176" s="5"/>
    </row>
    <row r="177" spans="1:10" s="6" customFormat="1" ht="13.5">
      <c r="A177" s="59"/>
      <c r="B177" s="23"/>
      <c r="C177" s="26"/>
      <c r="D177" s="250"/>
      <c r="E177" s="250"/>
      <c r="F177" s="72"/>
      <c r="G177" s="72"/>
      <c r="H177" s="72"/>
      <c r="I177" s="72"/>
      <c r="J177" s="5"/>
    </row>
    <row r="178" spans="1:10" s="6" customFormat="1" ht="13.5">
      <c r="A178" s="59"/>
      <c r="B178" s="23"/>
      <c r="C178" s="26"/>
      <c r="D178" s="250"/>
      <c r="E178" s="250"/>
      <c r="F178" s="72"/>
      <c r="G178" s="72"/>
      <c r="H178" s="72"/>
      <c r="I178" s="72"/>
      <c r="J178" s="5"/>
    </row>
    <row r="179" spans="1:10" s="6" customFormat="1" ht="13.5">
      <c r="A179" s="59"/>
      <c r="B179" s="23"/>
      <c r="C179" s="26"/>
      <c r="D179" s="250"/>
      <c r="E179" s="250"/>
      <c r="F179" s="72"/>
      <c r="G179" s="72"/>
      <c r="H179" s="72"/>
      <c r="I179" s="72"/>
      <c r="J179" s="5"/>
    </row>
    <row r="180" spans="1:10" s="6" customFormat="1" ht="13.5">
      <c r="A180" s="59"/>
      <c r="B180" s="23"/>
      <c r="C180" s="26"/>
      <c r="D180" s="250"/>
      <c r="E180" s="250"/>
      <c r="F180" s="72"/>
      <c r="G180" s="72"/>
      <c r="H180" s="72"/>
      <c r="I180" s="72"/>
      <c r="J180" s="5"/>
    </row>
    <row r="181" spans="1:10" s="6" customFormat="1" ht="13.5">
      <c r="A181" s="59"/>
      <c r="B181" s="23"/>
      <c r="C181" s="26"/>
      <c r="D181" s="250"/>
      <c r="E181" s="250"/>
      <c r="F181" s="72"/>
      <c r="G181" s="72"/>
      <c r="H181" s="72"/>
      <c r="I181" s="72"/>
      <c r="J181" s="5"/>
    </row>
    <row r="182" spans="1:10" s="6" customFormat="1" ht="13.5">
      <c r="A182" s="59"/>
      <c r="B182" s="23"/>
      <c r="C182" s="26"/>
      <c r="D182" s="250"/>
      <c r="E182" s="250"/>
      <c r="F182" s="72"/>
      <c r="G182" s="72"/>
      <c r="H182" s="72"/>
      <c r="I182" s="72"/>
      <c r="J182" s="5"/>
    </row>
    <row r="183" spans="1:10" s="6" customFormat="1" ht="13.5">
      <c r="A183" s="59"/>
      <c r="B183" s="23"/>
      <c r="C183" s="26"/>
      <c r="D183" s="250"/>
      <c r="E183" s="250"/>
      <c r="F183" s="72"/>
      <c r="G183" s="72"/>
      <c r="H183" s="72"/>
      <c r="I183" s="72"/>
      <c r="J183" s="5"/>
    </row>
    <row r="184" spans="1:10" s="6" customFormat="1" ht="13.5">
      <c r="A184" s="59"/>
      <c r="B184" s="23"/>
      <c r="C184" s="26"/>
      <c r="D184" s="250"/>
      <c r="E184" s="250"/>
      <c r="F184" s="72"/>
      <c r="G184" s="72"/>
      <c r="H184" s="72"/>
      <c r="I184" s="72"/>
      <c r="J184" s="5"/>
    </row>
    <row r="185" spans="1:10" s="6" customFormat="1" ht="13.5">
      <c r="A185" s="59"/>
      <c r="B185" s="23"/>
      <c r="C185" s="26"/>
      <c r="D185" s="250"/>
      <c r="E185" s="250"/>
      <c r="F185" s="72"/>
      <c r="G185" s="72"/>
      <c r="H185" s="72"/>
      <c r="I185" s="72"/>
      <c r="J185" s="5"/>
    </row>
    <row r="186" spans="1:10" s="6" customFormat="1" ht="13.5">
      <c r="A186" s="59"/>
      <c r="B186" s="23"/>
      <c r="C186" s="26"/>
      <c r="D186" s="250"/>
      <c r="E186" s="250"/>
      <c r="F186" s="72"/>
      <c r="G186" s="72"/>
      <c r="H186" s="72"/>
      <c r="I186" s="72"/>
      <c r="J186" s="5"/>
    </row>
    <row r="187" spans="1:10" s="6" customFormat="1" ht="13.5">
      <c r="A187" s="59"/>
      <c r="B187" s="23"/>
      <c r="C187" s="26"/>
      <c r="D187" s="250"/>
      <c r="E187" s="250"/>
      <c r="F187" s="72"/>
      <c r="G187" s="72"/>
      <c r="H187" s="72"/>
      <c r="I187" s="72"/>
      <c r="J187" s="5"/>
    </row>
    <row r="188" spans="1:10" s="6" customFormat="1" ht="13.5">
      <c r="A188" s="59"/>
      <c r="B188" s="23"/>
      <c r="C188" s="26"/>
      <c r="D188" s="250"/>
      <c r="E188" s="250"/>
      <c r="F188" s="72"/>
      <c r="G188" s="72"/>
      <c r="H188" s="72"/>
      <c r="I188" s="72"/>
      <c r="J188" s="5"/>
    </row>
    <row r="189" spans="1:10" s="6" customFormat="1" ht="13.5">
      <c r="A189" s="59"/>
      <c r="B189" s="23"/>
      <c r="C189" s="26"/>
      <c r="D189" s="250"/>
      <c r="E189" s="250"/>
      <c r="F189" s="72"/>
      <c r="G189" s="72"/>
      <c r="H189" s="72"/>
      <c r="I189" s="72"/>
      <c r="J189" s="5"/>
    </row>
    <row r="190" spans="1:10" s="6" customFormat="1" ht="13.5">
      <c r="A190" s="59"/>
      <c r="B190" s="23"/>
      <c r="C190" s="26"/>
      <c r="D190" s="250"/>
      <c r="E190" s="250"/>
      <c r="F190" s="72"/>
      <c r="G190" s="72"/>
      <c r="H190" s="72"/>
      <c r="I190" s="72"/>
      <c r="J190" s="5"/>
    </row>
    <row r="191" spans="1:10" s="6" customFormat="1" ht="13.5">
      <c r="A191" s="59"/>
      <c r="B191" s="23"/>
      <c r="C191" s="26"/>
      <c r="D191" s="250"/>
      <c r="E191" s="250"/>
      <c r="F191" s="72"/>
      <c r="G191" s="72"/>
      <c r="H191" s="72"/>
      <c r="I191" s="72"/>
      <c r="J191" s="5"/>
    </row>
    <row r="192" spans="1:10" s="6" customFormat="1" ht="13.5">
      <c r="A192" s="59"/>
      <c r="B192" s="23"/>
      <c r="C192" s="26"/>
      <c r="D192" s="250"/>
      <c r="E192" s="250"/>
      <c r="F192" s="72"/>
      <c r="G192" s="72"/>
      <c r="H192" s="72"/>
      <c r="I192" s="72"/>
      <c r="J192" s="5"/>
    </row>
    <row r="193" spans="1:10" s="6" customFormat="1" ht="13.5">
      <c r="A193" s="59"/>
      <c r="B193" s="23"/>
      <c r="C193" s="26"/>
      <c r="D193" s="250"/>
      <c r="E193" s="250"/>
      <c r="F193" s="72"/>
      <c r="G193" s="72"/>
      <c r="H193" s="72"/>
      <c r="I193" s="72"/>
      <c r="J193" s="5"/>
    </row>
    <row r="194" spans="1:10" s="6" customFormat="1" ht="13.5">
      <c r="A194" s="59"/>
      <c r="B194" s="23"/>
      <c r="C194" s="26"/>
      <c r="D194" s="250"/>
      <c r="E194" s="250"/>
      <c r="F194" s="72"/>
      <c r="G194" s="72"/>
      <c r="H194" s="72"/>
      <c r="I194" s="72"/>
      <c r="J194" s="5"/>
    </row>
    <row r="195" spans="1:10" s="6" customFormat="1" ht="13.5">
      <c r="A195" s="59"/>
      <c r="B195" s="23"/>
      <c r="C195" s="26"/>
      <c r="D195" s="250"/>
      <c r="E195" s="250"/>
      <c r="F195" s="72"/>
      <c r="G195" s="72"/>
      <c r="H195" s="72"/>
      <c r="I195" s="72"/>
      <c r="J195" s="5"/>
    </row>
    <row r="196" spans="1:10" s="6" customFormat="1" ht="13.5">
      <c r="A196" s="59"/>
      <c r="B196" s="23"/>
      <c r="C196" s="26"/>
      <c r="D196" s="250"/>
      <c r="E196" s="250"/>
      <c r="F196" s="72"/>
      <c r="G196" s="72"/>
      <c r="H196" s="72"/>
      <c r="I196" s="72"/>
      <c r="J196" s="5"/>
    </row>
    <row r="197" spans="1:10" s="6" customFormat="1" ht="13.5">
      <c r="A197" s="59"/>
      <c r="B197" s="23"/>
      <c r="C197" s="26"/>
      <c r="D197" s="250"/>
      <c r="E197" s="250"/>
      <c r="F197" s="72"/>
      <c r="G197" s="72"/>
      <c r="H197" s="72"/>
      <c r="I197" s="72"/>
      <c r="J197" s="5"/>
    </row>
    <row r="198" spans="1:10" s="6" customFormat="1" ht="13.5">
      <c r="A198" s="59"/>
      <c r="B198" s="23"/>
      <c r="C198" s="26"/>
      <c r="D198" s="250"/>
      <c r="E198" s="250"/>
      <c r="F198" s="72"/>
      <c r="G198" s="72"/>
      <c r="H198" s="72"/>
      <c r="I198" s="72"/>
      <c r="J198" s="5"/>
    </row>
    <row r="199" spans="1:10" s="6" customFormat="1" ht="13.5">
      <c r="A199" s="59"/>
      <c r="B199" s="23"/>
      <c r="C199" s="26"/>
      <c r="D199" s="250"/>
      <c r="E199" s="250"/>
      <c r="F199" s="72"/>
      <c r="G199" s="72"/>
      <c r="H199" s="72"/>
      <c r="I199" s="72"/>
      <c r="J199" s="5"/>
    </row>
    <row r="200" spans="1:10" s="6" customFormat="1" ht="13.5">
      <c r="A200" s="59"/>
      <c r="B200" s="23"/>
      <c r="C200" s="26"/>
      <c r="D200" s="250"/>
      <c r="E200" s="250"/>
      <c r="F200" s="72"/>
      <c r="G200" s="72"/>
      <c r="H200" s="72"/>
      <c r="I200" s="72"/>
      <c r="J200" s="5"/>
    </row>
    <row r="201" spans="1:10" s="6" customFormat="1" ht="13.5">
      <c r="A201" s="59"/>
      <c r="B201" s="23"/>
      <c r="C201" s="26"/>
      <c r="D201" s="250"/>
      <c r="E201" s="250"/>
      <c r="F201" s="72"/>
      <c r="G201" s="72"/>
      <c r="H201" s="72"/>
      <c r="I201" s="72"/>
      <c r="J201" s="5"/>
    </row>
    <row r="202" spans="1:10" s="6" customFormat="1" ht="13.5">
      <c r="A202" s="59"/>
      <c r="B202" s="23"/>
      <c r="C202" s="26"/>
      <c r="D202" s="250"/>
      <c r="E202" s="250"/>
      <c r="F202" s="72"/>
      <c r="G202" s="72"/>
      <c r="H202" s="72"/>
      <c r="I202" s="72"/>
      <c r="J202" s="5"/>
    </row>
    <row r="203" spans="1:10" s="6" customFormat="1" ht="13.5">
      <c r="A203" s="59"/>
      <c r="B203" s="23"/>
      <c r="C203" s="26"/>
      <c r="D203" s="250"/>
      <c r="E203" s="250"/>
      <c r="F203" s="72"/>
      <c r="G203" s="72"/>
      <c r="H203" s="72"/>
      <c r="I203" s="72"/>
      <c r="J203" s="5"/>
    </row>
    <row r="204" spans="1:10" s="6" customFormat="1" ht="13.5">
      <c r="A204" s="59"/>
      <c r="B204" s="23"/>
      <c r="C204" s="26"/>
      <c r="D204" s="250"/>
      <c r="E204" s="250"/>
      <c r="F204" s="72"/>
      <c r="G204" s="72"/>
      <c r="H204" s="72"/>
      <c r="I204" s="72"/>
      <c r="J204" s="5"/>
    </row>
    <row r="205" spans="1:10" s="6" customFormat="1" ht="13.5">
      <c r="A205" s="59"/>
      <c r="B205" s="23"/>
      <c r="C205" s="26"/>
      <c r="D205" s="250"/>
      <c r="E205" s="250"/>
      <c r="F205" s="72"/>
      <c r="G205" s="72"/>
      <c r="H205" s="72"/>
      <c r="I205" s="72"/>
      <c r="J205" s="5"/>
    </row>
    <row r="206" spans="1:10" s="6" customFormat="1" ht="13.5">
      <c r="A206" s="59"/>
      <c r="B206" s="23"/>
      <c r="C206" s="26"/>
      <c r="D206" s="250"/>
      <c r="E206" s="250"/>
      <c r="F206" s="72"/>
      <c r="G206" s="72"/>
      <c r="H206" s="72"/>
      <c r="I206" s="72"/>
      <c r="J206" s="5"/>
    </row>
    <row r="207" spans="1:10" s="6" customFormat="1" ht="13.5">
      <c r="A207" s="59"/>
      <c r="B207" s="23"/>
      <c r="C207" s="26"/>
      <c r="D207" s="250"/>
      <c r="E207" s="250"/>
      <c r="F207" s="72"/>
      <c r="G207" s="72"/>
      <c r="H207" s="72"/>
      <c r="I207" s="72"/>
      <c r="J207" s="5"/>
    </row>
    <row r="208" spans="1:10" s="6" customFormat="1" ht="13.5">
      <c r="A208" s="59"/>
      <c r="B208" s="23"/>
      <c r="C208" s="26"/>
      <c r="D208" s="250"/>
      <c r="E208" s="250"/>
      <c r="F208" s="72"/>
      <c r="G208" s="72"/>
      <c r="H208" s="72"/>
      <c r="I208" s="72"/>
      <c r="J208" s="5"/>
    </row>
    <row r="209" spans="1:10" s="6" customFormat="1" ht="13.5">
      <c r="A209" s="59"/>
      <c r="B209" s="23"/>
      <c r="C209" s="26"/>
      <c r="D209" s="250"/>
      <c r="E209" s="250"/>
      <c r="F209" s="72"/>
      <c r="G209" s="72"/>
      <c r="H209" s="72"/>
      <c r="I209" s="72"/>
      <c r="J209" s="5"/>
    </row>
    <row r="210" spans="1:10" s="6" customFormat="1" ht="13.5">
      <c r="A210" s="59"/>
      <c r="B210" s="23"/>
      <c r="C210" s="26"/>
      <c r="D210" s="250"/>
      <c r="E210" s="250"/>
      <c r="F210" s="72"/>
      <c r="G210" s="72"/>
      <c r="H210" s="72"/>
      <c r="I210" s="72"/>
      <c r="J210" s="5"/>
    </row>
    <row r="211" spans="1:10" s="6" customFormat="1" ht="13.5">
      <c r="A211" s="59"/>
      <c r="B211" s="23"/>
      <c r="C211" s="26"/>
      <c r="D211" s="250"/>
      <c r="E211" s="250"/>
      <c r="F211" s="72"/>
      <c r="G211" s="72"/>
      <c r="H211" s="72"/>
      <c r="I211" s="72"/>
      <c r="J211" s="5"/>
    </row>
    <row r="212" spans="1:10" s="6" customFormat="1" ht="13.5">
      <c r="A212" s="59"/>
      <c r="B212" s="23"/>
      <c r="C212" s="26"/>
      <c r="D212" s="250"/>
      <c r="E212" s="250"/>
      <c r="F212" s="72"/>
      <c r="G212" s="72"/>
      <c r="H212" s="72"/>
      <c r="I212" s="72"/>
      <c r="J212" s="5"/>
    </row>
    <row r="213" spans="1:10" s="6" customFormat="1" ht="13.5">
      <c r="A213" s="59"/>
      <c r="B213" s="23"/>
      <c r="C213" s="26"/>
      <c r="D213" s="250"/>
      <c r="E213" s="250"/>
      <c r="F213" s="72"/>
      <c r="G213" s="72"/>
      <c r="H213" s="72"/>
      <c r="I213" s="72"/>
      <c r="J213" s="5"/>
    </row>
    <row r="214" spans="1:10" s="6" customFormat="1" ht="13.5">
      <c r="A214" s="59"/>
      <c r="B214" s="23"/>
      <c r="C214" s="26"/>
      <c r="D214" s="250"/>
      <c r="E214" s="250"/>
      <c r="F214" s="72"/>
      <c r="G214" s="72"/>
      <c r="H214" s="72"/>
      <c r="I214" s="72"/>
      <c r="J214" s="5"/>
    </row>
    <row r="215" spans="1:10" s="6" customFormat="1" ht="13.5">
      <c r="A215" s="59"/>
      <c r="B215" s="23"/>
      <c r="C215" s="26"/>
      <c r="D215" s="250"/>
      <c r="E215" s="250"/>
      <c r="F215" s="72"/>
      <c r="G215" s="72"/>
      <c r="H215" s="72"/>
      <c r="I215" s="72"/>
      <c r="J215" s="5"/>
    </row>
    <row r="216" spans="1:10" s="6" customFormat="1" ht="13.5">
      <c r="A216" s="59"/>
      <c r="B216" s="23"/>
      <c r="C216" s="26"/>
      <c r="D216" s="250"/>
      <c r="E216" s="250"/>
      <c r="F216" s="72"/>
      <c r="G216" s="72"/>
      <c r="H216" s="72"/>
      <c r="I216" s="72"/>
      <c r="J216" s="5"/>
    </row>
    <row r="217" spans="1:10" s="6" customFormat="1" ht="13.5">
      <c r="A217" s="59"/>
      <c r="B217" s="23"/>
      <c r="C217" s="26"/>
      <c r="D217" s="250"/>
      <c r="E217" s="250"/>
      <c r="F217" s="72"/>
      <c r="G217" s="72"/>
      <c r="H217" s="72"/>
      <c r="I217" s="72"/>
      <c r="J217" s="5"/>
    </row>
    <row r="218" spans="1:10" s="6" customFormat="1" ht="13.5">
      <c r="A218" s="59"/>
      <c r="B218" s="23"/>
      <c r="C218" s="26"/>
      <c r="D218" s="250"/>
      <c r="E218" s="250"/>
      <c r="F218" s="72"/>
      <c r="G218" s="72"/>
      <c r="H218" s="72"/>
      <c r="I218" s="72"/>
      <c r="J218" s="5"/>
    </row>
    <row r="219" spans="1:10" s="6" customFormat="1" ht="13.5">
      <c r="A219" s="59"/>
      <c r="B219" s="23"/>
      <c r="C219" s="26"/>
      <c r="D219" s="250"/>
      <c r="E219" s="250"/>
      <c r="F219" s="72"/>
      <c r="G219" s="72"/>
      <c r="H219" s="72"/>
      <c r="I219" s="72"/>
      <c r="J219" s="5"/>
    </row>
    <row r="220" spans="1:10" s="6" customFormat="1" ht="13.5">
      <c r="A220" s="59"/>
      <c r="B220" s="23"/>
      <c r="C220" s="26"/>
      <c r="D220" s="250"/>
      <c r="E220" s="250"/>
      <c r="F220" s="72"/>
      <c r="G220" s="72"/>
      <c r="H220" s="72"/>
      <c r="I220" s="72"/>
      <c r="J220" s="5"/>
    </row>
    <row r="221" spans="1:10" s="6" customFormat="1" ht="13.5">
      <c r="A221" s="59"/>
      <c r="B221" s="23"/>
      <c r="C221" s="26"/>
      <c r="D221" s="250"/>
      <c r="E221" s="250"/>
      <c r="F221" s="72"/>
      <c r="G221" s="72"/>
      <c r="H221" s="72"/>
      <c r="I221" s="72"/>
      <c r="J221" s="5"/>
    </row>
    <row r="222" spans="1:10" s="6" customFormat="1" ht="13.5">
      <c r="A222" s="59"/>
      <c r="B222" s="23"/>
      <c r="C222" s="26"/>
      <c r="D222" s="250"/>
      <c r="E222" s="250"/>
      <c r="F222" s="72"/>
      <c r="G222" s="72"/>
      <c r="H222" s="72"/>
      <c r="I222" s="72"/>
      <c r="J222" s="5"/>
    </row>
    <row r="223" spans="1:10" s="6" customFormat="1" ht="13.5">
      <c r="A223" s="59"/>
      <c r="B223" s="23"/>
      <c r="C223" s="26"/>
      <c r="D223" s="250"/>
      <c r="E223" s="250"/>
      <c r="F223" s="72"/>
      <c r="G223" s="72"/>
      <c r="H223" s="72"/>
      <c r="I223" s="72"/>
      <c r="J223" s="5"/>
    </row>
    <row r="224" spans="1:10" s="6" customFormat="1" ht="13.5">
      <c r="A224" s="59"/>
      <c r="B224" s="23"/>
      <c r="C224" s="26"/>
      <c r="D224" s="250"/>
      <c r="E224" s="250"/>
      <c r="F224" s="72"/>
      <c r="G224" s="72"/>
      <c r="H224" s="72"/>
      <c r="I224" s="72"/>
      <c r="J224" s="5"/>
    </row>
    <row r="225" spans="1:10" s="6" customFormat="1" ht="13.5">
      <c r="A225" s="59"/>
      <c r="B225" s="23"/>
      <c r="C225" s="26"/>
      <c r="D225" s="250"/>
      <c r="E225" s="250"/>
      <c r="F225" s="72"/>
      <c r="G225" s="72"/>
      <c r="H225" s="72"/>
      <c r="I225" s="72"/>
      <c r="J225" s="5"/>
    </row>
    <row r="226" spans="1:10" s="6" customFormat="1" ht="13.5">
      <c r="A226" s="59"/>
      <c r="B226" s="23"/>
      <c r="C226" s="26"/>
      <c r="D226" s="250"/>
      <c r="E226" s="250"/>
      <c r="F226" s="72"/>
      <c r="G226" s="72"/>
      <c r="H226" s="72"/>
      <c r="I226" s="72"/>
      <c r="J226" s="5"/>
    </row>
    <row r="227" spans="1:10" s="6" customFormat="1" ht="13.5">
      <c r="A227" s="59"/>
      <c r="B227" s="23"/>
      <c r="C227" s="26"/>
      <c r="D227" s="250"/>
      <c r="E227" s="250"/>
      <c r="F227" s="72"/>
      <c r="G227" s="72"/>
      <c r="H227" s="72"/>
      <c r="I227" s="72"/>
      <c r="J227" s="5"/>
    </row>
    <row r="228" spans="1:10" s="6" customFormat="1" ht="13.5">
      <c r="A228" s="59"/>
      <c r="B228" s="23"/>
      <c r="C228" s="26"/>
      <c r="D228" s="250"/>
      <c r="E228" s="250"/>
      <c r="F228" s="72"/>
      <c r="G228" s="72"/>
      <c r="H228" s="72"/>
      <c r="I228" s="72"/>
      <c r="J228" s="5"/>
    </row>
    <row r="229" spans="1:10" s="6" customFormat="1" ht="13.5">
      <c r="A229" s="59"/>
      <c r="B229" s="23"/>
      <c r="C229" s="26"/>
      <c r="D229" s="250"/>
      <c r="E229" s="250"/>
      <c r="F229" s="72"/>
      <c r="G229" s="72"/>
      <c r="H229" s="72"/>
      <c r="I229" s="72"/>
      <c r="J229" s="5"/>
    </row>
    <row r="230" spans="1:10" s="6" customFormat="1" ht="13.5">
      <c r="A230" s="59"/>
      <c r="B230" s="23"/>
      <c r="C230" s="26"/>
      <c r="D230" s="250"/>
      <c r="E230" s="250"/>
      <c r="F230" s="72"/>
      <c r="G230" s="72"/>
      <c r="H230" s="72"/>
      <c r="I230" s="72"/>
      <c r="J230" s="5"/>
    </row>
    <row r="231" spans="1:10" s="6" customFormat="1" ht="13.5">
      <c r="A231" s="59"/>
      <c r="B231" s="23"/>
      <c r="C231" s="26"/>
      <c r="D231" s="250"/>
      <c r="E231" s="250"/>
      <c r="F231" s="72"/>
      <c r="G231" s="72"/>
      <c r="H231" s="72"/>
      <c r="I231" s="72"/>
      <c r="J231" s="5"/>
    </row>
    <row r="232" spans="1:10" s="6" customFormat="1" ht="13.5">
      <c r="A232" s="59"/>
      <c r="B232" s="23"/>
      <c r="C232" s="26"/>
      <c r="D232" s="250"/>
      <c r="E232" s="250"/>
      <c r="F232" s="72"/>
      <c r="G232" s="72"/>
      <c r="H232" s="72"/>
      <c r="I232" s="72"/>
      <c r="J232" s="5"/>
    </row>
    <row r="233" spans="1:10" s="6" customFormat="1" ht="13.5">
      <c r="A233" s="59"/>
      <c r="B233" s="23"/>
      <c r="C233" s="26"/>
      <c r="D233" s="250"/>
      <c r="E233" s="250"/>
      <c r="F233" s="72"/>
      <c r="G233" s="72"/>
      <c r="H233" s="72"/>
      <c r="I233" s="72"/>
      <c r="J233" s="5"/>
    </row>
    <row r="234" spans="1:10" s="6" customFormat="1" ht="13.5">
      <c r="A234" s="59"/>
      <c r="B234" s="23"/>
      <c r="C234" s="26"/>
      <c r="D234" s="250"/>
      <c r="E234" s="250"/>
      <c r="F234" s="72"/>
      <c r="G234" s="72"/>
      <c r="H234" s="72"/>
      <c r="I234" s="72"/>
      <c r="J234" s="5"/>
    </row>
    <row r="235" spans="1:10" s="6" customFormat="1" ht="13.5">
      <c r="A235" s="59"/>
      <c r="B235" s="23"/>
      <c r="C235" s="26"/>
      <c r="D235" s="250"/>
      <c r="E235" s="250"/>
      <c r="F235" s="72"/>
      <c r="G235" s="72"/>
      <c r="H235" s="72"/>
      <c r="I235" s="72"/>
      <c r="J235" s="5"/>
    </row>
    <row r="236" spans="1:10" s="6" customFormat="1" ht="13.5">
      <c r="A236" s="59"/>
      <c r="B236" s="23"/>
      <c r="C236" s="26"/>
      <c r="D236" s="250"/>
      <c r="E236" s="250"/>
      <c r="F236" s="72"/>
      <c r="G236" s="72"/>
      <c r="H236" s="72"/>
      <c r="I236" s="72"/>
      <c r="J236" s="5"/>
    </row>
    <row r="237" spans="1:10" s="6" customFormat="1" ht="13.5">
      <c r="A237" s="59"/>
      <c r="B237" s="23"/>
      <c r="C237" s="26"/>
      <c r="D237" s="250"/>
      <c r="E237" s="250"/>
      <c r="F237" s="72"/>
      <c r="G237" s="72"/>
      <c r="H237" s="72"/>
      <c r="I237" s="72"/>
      <c r="J237" s="5"/>
    </row>
    <row r="238" spans="1:10" s="6" customFormat="1" ht="13.5">
      <c r="A238" s="59"/>
      <c r="B238" s="23"/>
      <c r="C238" s="26"/>
      <c r="D238" s="250"/>
      <c r="E238" s="250"/>
      <c r="F238" s="72"/>
      <c r="G238" s="72"/>
      <c r="H238" s="72"/>
      <c r="I238" s="72"/>
      <c r="J238" s="5"/>
    </row>
    <row r="239" spans="1:10" s="6" customFormat="1" ht="13.5">
      <c r="A239" s="59"/>
      <c r="B239" s="23"/>
      <c r="C239" s="26"/>
      <c r="D239" s="250"/>
      <c r="E239" s="250"/>
      <c r="F239" s="72"/>
      <c r="G239" s="72"/>
      <c r="H239" s="72"/>
      <c r="I239" s="72"/>
      <c r="J239" s="5"/>
    </row>
    <row r="240" spans="1:10" s="6" customFormat="1" ht="13.5">
      <c r="A240" s="59"/>
      <c r="B240" s="23"/>
      <c r="C240" s="26"/>
      <c r="D240" s="250"/>
      <c r="E240" s="250"/>
      <c r="F240" s="72"/>
      <c r="G240" s="72"/>
      <c r="H240" s="72"/>
      <c r="I240" s="72"/>
      <c r="J240" s="5"/>
    </row>
    <row r="241" spans="1:10" s="6" customFormat="1" ht="13.5">
      <c r="A241" s="59"/>
      <c r="B241" s="23"/>
      <c r="C241" s="26"/>
      <c r="D241" s="250"/>
      <c r="E241" s="250"/>
      <c r="F241" s="72"/>
      <c r="G241" s="72"/>
      <c r="H241" s="72"/>
      <c r="I241" s="72"/>
      <c r="J241" s="5"/>
    </row>
    <row r="242" spans="1:10" ht="13.5"/>
    <row r="243" spans="1:10" ht="13.5"/>
    <row r="244" spans="1:10" ht="13.5"/>
    <row r="245" spans="1:10" ht="13.5"/>
    <row r="246" spans="1:10" ht="13.5"/>
    <row r="247" spans="1:10" ht="13.5"/>
  </sheetData>
  <mergeCells count="17">
    <mergeCell ref="B18:D18"/>
    <mergeCell ref="A4:E4"/>
    <mergeCell ref="B11:D11"/>
    <mergeCell ref="F11:G11"/>
    <mergeCell ref="B14:D14"/>
    <mergeCell ref="B17:D17"/>
    <mergeCell ref="B19:D19"/>
    <mergeCell ref="C22:D22"/>
    <mergeCell ref="B23:D23"/>
    <mergeCell ref="B24:D24"/>
    <mergeCell ref="C26:E26"/>
    <mergeCell ref="C123:E123"/>
    <mergeCell ref="C89:E89"/>
    <mergeCell ref="C111:E111"/>
    <mergeCell ref="A115:E115"/>
    <mergeCell ref="C118:E118"/>
    <mergeCell ref="C120:E120"/>
  </mergeCells>
  <printOptions horizontalCentered="1"/>
  <pageMargins left="0.59055118110236227" right="0.59055118110236227" top="0.74803149606299213" bottom="0.98425196850393704" header="0" footer="0.55118110236220474"/>
  <pageSetup paperSize="9" fitToHeight="0" orientation="portrait" r:id="rId1"/>
  <headerFooter scaleWithDoc="0">
    <oddFooter>&amp;C&amp;"Century Gothic,Uobičajeno"&amp;8&amp;P&amp;R&amp;12&amp;G</oddFooter>
  </headerFooter>
  <rowBreaks count="1" manualBreakCount="1">
    <brk id="47" max="6"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topLeftCell="A13" zoomScale="90" zoomScaleNormal="90" workbookViewId="0">
      <selection activeCell="F18" sqref="F18"/>
    </sheetView>
  </sheetViews>
  <sheetFormatPr defaultRowHeight="12.75"/>
  <cols>
    <col min="1" max="1" width="7" customWidth="1"/>
    <col min="2" max="2" width="61.7109375" customWidth="1"/>
    <col min="3" max="3" width="8" customWidth="1"/>
    <col min="4" max="4" width="8.5703125" customWidth="1"/>
    <col min="5" max="5" width="12.42578125" customWidth="1"/>
    <col min="6" max="6" width="18.28515625" customWidth="1"/>
  </cols>
  <sheetData>
    <row r="1" spans="1:8" ht="33">
      <c r="A1" s="126" t="s">
        <v>119</v>
      </c>
      <c r="B1" s="127" t="s">
        <v>120</v>
      </c>
      <c r="C1" s="128" t="s">
        <v>121</v>
      </c>
      <c r="D1" s="129" t="s">
        <v>122</v>
      </c>
      <c r="E1" s="130" t="s">
        <v>123</v>
      </c>
      <c r="F1" s="131" t="s">
        <v>298</v>
      </c>
    </row>
    <row r="2" spans="1:8" ht="16.5">
      <c r="A2" s="132"/>
      <c r="B2" s="133"/>
      <c r="C2" s="134"/>
      <c r="D2" s="135"/>
      <c r="E2" s="136"/>
      <c r="F2" s="137"/>
    </row>
    <row r="3" spans="1:8" ht="16.5">
      <c r="A3" s="138" t="s">
        <v>124</v>
      </c>
      <c r="B3" s="139" t="s">
        <v>17</v>
      </c>
      <c r="C3" s="140"/>
      <c r="D3" s="141"/>
      <c r="E3" s="142"/>
      <c r="F3" s="143"/>
    </row>
    <row r="4" spans="1:8" ht="99">
      <c r="A4" s="144" t="s">
        <v>125</v>
      </c>
      <c r="B4" s="145" t="s">
        <v>259</v>
      </c>
      <c r="C4" s="146" t="s">
        <v>126</v>
      </c>
      <c r="D4" s="147">
        <v>1590</v>
      </c>
      <c r="E4" s="148"/>
      <c r="F4" s="149">
        <f t="shared" ref="F4:F17" si="0">ROUND(ROUND(D4,4)*ROUND(E4,2),2)</f>
        <v>0</v>
      </c>
    </row>
    <row r="5" spans="1:8" ht="66">
      <c r="A5" s="144" t="s">
        <v>127</v>
      </c>
      <c r="B5" s="145" t="s">
        <v>260</v>
      </c>
      <c r="C5" s="146" t="s">
        <v>128</v>
      </c>
      <c r="D5" s="147">
        <v>1</v>
      </c>
      <c r="E5" s="148"/>
      <c r="F5" s="149">
        <f t="shared" si="0"/>
        <v>0</v>
      </c>
    </row>
    <row r="6" spans="1:8" ht="99">
      <c r="A6" s="144" t="s">
        <v>129</v>
      </c>
      <c r="B6" s="145" t="s">
        <v>261</v>
      </c>
      <c r="C6" s="146" t="s">
        <v>130</v>
      </c>
      <c r="D6" s="147">
        <v>2</v>
      </c>
      <c r="E6" s="148"/>
      <c r="F6" s="149">
        <f>ROUND(ROUND(D6,4)*ROUND(E6,2),2)</f>
        <v>0</v>
      </c>
    </row>
    <row r="7" spans="1:8" ht="33">
      <c r="A7" s="144" t="s">
        <v>131</v>
      </c>
      <c r="B7" s="150" t="s">
        <v>262</v>
      </c>
      <c r="C7" s="146" t="s">
        <v>132</v>
      </c>
      <c r="D7" s="147" t="s">
        <v>133</v>
      </c>
      <c r="E7" s="148"/>
      <c r="F7" s="149">
        <f t="shared" ref="F7:F8" si="1">ROUND(ROUND(D7,4)*ROUND(E7,2),2)</f>
        <v>0</v>
      </c>
    </row>
    <row r="8" spans="1:8" ht="247.5">
      <c r="A8" s="144" t="s">
        <v>134</v>
      </c>
      <c r="B8" s="145" t="s">
        <v>263</v>
      </c>
      <c r="C8" s="146" t="s">
        <v>130</v>
      </c>
      <c r="D8" s="147">
        <v>5</v>
      </c>
      <c r="E8" s="148"/>
      <c r="F8" s="149">
        <f t="shared" si="1"/>
        <v>0</v>
      </c>
    </row>
    <row r="9" spans="1:8" ht="132">
      <c r="A9" s="144" t="s">
        <v>135</v>
      </c>
      <c r="B9" s="145" t="s">
        <v>264</v>
      </c>
      <c r="C9" s="185" t="s">
        <v>128</v>
      </c>
      <c r="D9" s="289">
        <v>1</v>
      </c>
      <c r="E9" s="290"/>
      <c r="F9" s="306">
        <f>ROUND(ROUND(D9,4)*ROUND(E9,2),2)</f>
        <v>0</v>
      </c>
    </row>
    <row r="10" spans="1:8" ht="132">
      <c r="A10" s="144" t="s">
        <v>136</v>
      </c>
      <c r="B10" s="150" t="s">
        <v>302</v>
      </c>
      <c r="C10" s="185" t="s">
        <v>128</v>
      </c>
      <c r="D10" s="289">
        <v>1</v>
      </c>
      <c r="E10" s="290"/>
      <c r="F10" s="306">
        <f t="shared" ref="F10:F14" si="2">ROUND(ROUND(D10,4)*ROUND(E10,2),2)</f>
        <v>0</v>
      </c>
      <c r="H10" s="228"/>
    </row>
    <row r="11" spans="1:8" ht="115.5">
      <c r="A11" s="144" t="s">
        <v>137</v>
      </c>
      <c r="B11" s="145" t="s">
        <v>138</v>
      </c>
      <c r="C11" s="185" t="s">
        <v>128</v>
      </c>
      <c r="D11" s="289">
        <v>1</v>
      </c>
      <c r="E11" s="290"/>
      <c r="F11" s="306">
        <f t="shared" si="2"/>
        <v>0</v>
      </c>
      <c r="H11" s="228"/>
    </row>
    <row r="12" spans="1:8" ht="214.5">
      <c r="A12" s="144" t="s">
        <v>139</v>
      </c>
      <c r="B12" s="145" t="s">
        <v>140</v>
      </c>
      <c r="C12" s="146" t="s">
        <v>128</v>
      </c>
      <c r="D12" s="147">
        <v>4</v>
      </c>
      <c r="E12" s="148"/>
      <c r="F12" s="149">
        <f t="shared" si="2"/>
        <v>0</v>
      </c>
      <c r="H12" s="229"/>
    </row>
    <row r="13" spans="1:8" ht="99">
      <c r="A13" s="144" t="s">
        <v>141</v>
      </c>
      <c r="B13" s="145" t="s">
        <v>265</v>
      </c>
      <c r="C13" s="146" t="s">
        <v>132</v>
      </c>
      <c r="D13" s="147">
        <v>10</v>
      </c>
      <c r="E13" s="148"/>
      <c r="F13" s="149">
        <f t="shared" si="2"/>
        <v>0</v>
      </c>
      <c r="H13" s="229"/>
    </row>
    <row r="14" spans="1:8" ht="49.5">
      <c r="A14" s="144" t="s">
        <v>142</v>
      </c>
      <c r="B14" s="145" t="s">
        <v>143</v>
      </c>
      <c r="C14" s="146" t="s">
        <v>130</v>
      </c>
      <c r="D14" s="147">
        <v>3</v>
      </c>
      <c r="E14" s="148"/>
      <c r="F14" s="149">
        <f t="shared" si="2"/>
        <v>0</v>
      </c>
      <c r="H14" s="229"/>
    </row>
    <row r="15" spans="1:8" ht="132">
      <c r="A15" s="144" t="s">
        <v>144</v>
      </c>
      <c r="B15" s="145" t="s">
        <v>145</v>
      </c>
      <c r="C15" s="146" t="s">
        <v>132</v>
      </c>
      <c r="D15" s="147" t="s">
        <v>146</v>
      </c>
      <c r="E15" s="148"/>
      <c r="F15" s="149">
        <f t="shared" si="0"/>
        <v>0</v>
      </c>
      <c r="H15" s="229"/>
    </row>
    <row r="16" spans="1:8" ht="82.5">
      <c r="A16" s="144" t="s">
        <v>147</v>
      </c>
      <c r="B16" s="145" t="s">
        <v>148</v>
      </c>
      <c r="C16" s="146" t="s">
        <v>132</v>
      </c>
      <c r="D16" s="147">
        <v>23</v>
      </c>
      <c r="E16" s="148"/>
      <c r="F16" s="149">
        <f t="shared" si="0"/>
        <v>0</v>
      </c>
      <c r="H16" s="229"/>
    </row>
    <row r="17" spans="1:6" ht="148.5">
      <c r="A17" s="144" t="s">
        <v>149</v>
      </c>
      <c r="B17" s="145" t="s">
        <v>297</v>
      </c>
      <c r="C17" s="146" t="s">
        <v>130</v>
      </c>
      <c r="D17" s="147">
        <v>7.5</v>
      </c>
      <c r="E17" s="148"/>
      <c r="F17" s="149">
        <f t="shared" si="0"/>
        <v>0</v>
      </c>
    </row>
    <row r="18" spans="1:6" ht="16.5">
      <c r="A18" s="138" t="s">
        <v>124</v>
      </c>
      <c r="B18" s="139" t="s">
        <v>150</v>
      </c>
      <c r="C18" s="140"/>
      <c r="D18" s="141"/>
      <c r="E18" s="142"/>
      <c r="F18" s="151">
        <f>SUM(F4:F17)</f>
        <v>0</v>
      </c>
    </row>
    <row r="19" spans="1:6" ht="16.5">
      <c r="A19" s="144"/>
      <c r="B19" s="145"/>
      <c r="C19" s="146"/>
      <c r="D19" s="147"/>
      <c r="E19" s="148"/>
      <c r="F19" s="149"/>
    </row>
    <row r="20" spans="1:6" ht="16.5">
      <c r="A20" s="152" t="s">
        <v>151</v>
      </c>
      <c r="B20" s="139" t="s">
        <v>152</v>
      </c>
      <c r="C20" s="140"/>
      <c r="D20" s="141"/>
      <c r="E20" s="142"/>
      <c r="F20" s="153"/>
    </row>
    <row r="21" spans="1:6" ht="99">
      <c r="A21" s="154" t="s">
        <v>153</v>
      </c>
      <c r="B21" s="145" t="s">
        <v>266</v>
      </c>
      <c r="C21" s="146" t="s">
        <v>130</v>
      </c>
      <c r="D21" s="147">
        <v>915</v>
      </c>
      <c r="E21" s="148"/>
      <c r="F21" s="155">
        <f t="shared" ref="F21:F24" si="3">ROUND(ROUND(D21,4)*ROUND(E21,2),2)</f>
        <v>0</v>
      </c>
    </row>
    <row r="22" spans="1:6" ht="132">
      <c r="A22" s="144" t="s">
        <v>154</v>
      </c>
      <c r="B22" s="145" t="s">
        <v>267</v>
      </c>
      <c r="C22" s="146" t="s">
        <v>130</v>
      </c>
      <c r="D22" s="147">
        <v>40</v>
      </c>
      <c r="E22" s="148"/>
      <c r="F22" s="155">
        <f t="shared" si="3"/>
        <v>0</v>
      </c>
    </row>
    <row r="23" spans="1:6" ht="165">
      <c r="A23" s="156" t="s">
        <v>155</v>
      </c>
      <c r="B23" s="157" t="s">
        <v>268</v>
      </c>
      <c r="C23" s="158" t="s">
        <v>126</v>
      </c>
      <c r="D23" s="159">
        <v>1740</v>
      </c>
      <c r="E23" s="160"/>
      <c r="F23" s="161">
        <f t="shared" si="3"/>
        <v>0</v>
      </c>
    </row>
    <row r="24" spans="1:6" ht="66">
      <c r="A24" s="154" t="s">
        <v>156</v>
      </c>
      <c r="B24" s="145" t="s">
        <v>157</v>
      </c>
      <c r="C24" s="146" t="s">
        <v>130</v>
      </c>
      <c r="D24" s="147">
        <v>41</v>
      </c>
      <c r="E24" s="148"/>
      <c r="F24" s="155">
        <f t="shared" si="3"/>
        <v>0</v>
      </c>
    </row>
    <row r="25" spans="1:6" ht="16.5">
      <c r="A25" s="152" t="s">
        <v>151</v>
      </c>
      <c r="B25" s="139" t="s">
        <v>158</v>
      </c>
      <c r="C25" s="140"/>
      <c r="D25" s="141"/>
      <c r="E25" s="142"/>
      <c r="F25" s="151">
        <f>SUM(F21:F24)</f>
        <v>0</v>
      </c>
    </row>
    <row r="26" spans="1:6" ht="16.5">
      <c r="A26" s="154"/>
      <c r="B26" s="145"/>
      <c r="C26" s="146"/>
      <c r="D26" s="147"/>
      <c r="E26" s="148"/>
      <c r="F26" s="155"/>
    </row>
    <row r="27" spans="1:6" ht="16.5">
      <c r="A27" s="152" t="s">
        <v>159</v>
      </c>
      <c r="B27" s="139" t="s">
        <v>160</v>
      </c>
      <c r="C27" s="140"/>
      <c r="D27" s="141"/>
      <c r="E27" s="142"/>
      <c r="F27" s="153"/>
    </row>
    <row r="28" spans="1:6" ht="148.5">
      <c r="A28" s="162" t="s">
        <v>161</v>
      </c>
      <c r="B28" s="163" t="s">
        <v>269</v>
      </c>
      <c r="C28" s="164"/>
      <c r="D28" s="165"/>
      <c r="E28" s="166"/>
      <c r="F28" s="167"/>
    </row>
    <row r="29" spans="1:6" ht="16.5">
      <c r="A29" s="168" t="s">
        <v>162</v>
      </c>
      <c r="B29" s="169" t="s">
        <v>163</v>
      </c>
      <c r="C29" s="170" t="s">
        <v>130</v>
      </c>
      <c r="D29" s="171">
        <v>87</v>
      </c>
      <c r="E29" s="172"/>
      <c r="F29" s="173">
        <f>ROUND(ROUND(D29,4)*ROUND(E29,2),2)</f>
        <v>0</v>
      </c>
    </row>
    <row r="30" spans="1:6" ht="33">
      <c r="A30" s="174" t="s">
        <v>164</v>
      </c>
      <c r="B30" s="287" t="s">
        <v>301</v>
      </c>
      <c r="C30" s="176" t="s">
        <v>130</v>
      </c>
      <c r="D30" s="177">
        <v>228</v>
      </c>
      <c r="E30" s="178"/>
      <c r="F30" s="179">
        <f>ROUND(ROUND(D30,4)*ROUND(E30,2),2)</f>
        <v>0</v>
      </c>
    </row>
    <row r="31" spans="1:6" ht="132">
      <c r="A31" s="154" t="s">
        <v>165</v>
      </c>
      <c r="B31" s="145" t="s">
        <v>270</v>
      </c>
      <c r="C31" s="146" t="s">
        <v>130</v>
      </c>
      <c r="D31" s="147">
        <v>32</v>
      </c>
      <c r="E31" s="148"/>
      <c r="F31" s="180">
        <f>ROUND(ROUND(D31,4)*ROUND(E31,2),2)</f>
        <v>0</v>
      </c>
    </row>
    <row r="32" spans="1:6" ht="66">
      <c r="A32" s="181" t="s">
        <v>166</v>
      </c>
      <c r="B32" s="169" t="s">
        <v>271</v>
      </c>
      <c r="C32" s="170"/>
      <c r="D32" s="171"/>
      <c r="E32" s="172"/>
      <c r="F32" s="173"/>
    </row>
    <row r="33" spans="1:9" ht="16.5">
      <c r="A33" s="168" t="s">
        <v>162</v>
      </c>
      <c r="B33" s="169" t="s">
        <v>163</v>
      </c>
      <c r="C33" s="170" t="s">
        <v>130</v>
      </c>
      <c r="D33" s="171">
        <v>140</v>
      </c>
      <c r="E33" s="172"/>
      <c r="F33" s="173">
        <f>ROUND(ROUND(D33,4)*ROUND(E33,2),2)</f>
        <v>0</v>
      </c>
    </row>
    <row r="34" spans="1:9" ht="33">
      <c r="A34" s="174" t="s">
        <v>164</v>
      </c>
      <c r="B34" s="287" t="s">
        <v>301</v>
      </c>
      <c r="C34" s="176" t="s">
        <v>130</v>
      </c>
      <c r="D34" s="177">
        <v>91</v>
      </c>
      <c r="E34" s="178"/>
      <c r="F34" s="179">
        <f>ROUND(ROUND(D34,4)*ROUND(E34,2),2)</f>
        <v>0</v>
      </c>
    </row>
    <row r="35" spans="1:9" ht="82.5">
      <c r="A35" s="154" t="s">
        <v>167</v>
      </c>
      <c r="B35" s="145" t="s">
        <v>168</v>
      </c>
      <c r="C35" s="146" t="s">
        <v>126</v>
      </c>
      <c r="D35" s="147">
        <v>199</v>
      </c>
      <c r="E35" s="148"/>
      <c r="F35" s="155">
        <f>ROUND(ROUND(D35,4)*ROUND(E35,2),2)</f>
        <v>0</v>
      </c>
    </row>
    <row r="36" spans="1:9" ht="148.5">
      <c r="A36" s="154" t="s">
        <v>169</v>
      </c>
      <c r="B36" s="157" t="s">
        <v>272</v>
      </c>
      <c r="C36" s="158" t="s">
        <v>126</v>
      </c>
      <c r="D36" s="159">
        <v>13</v>
      </c>
      <c r="E36" s="160"/>
      <c r="F36" s="155">
        <f>ROUND(ROUND(D36,4)*ROUND(E36,2),2)</f>
        <v>0</v>
      </c>
    </row>
    <row r="37" spans="1:9" ht="181.5">
      <c r="A37" s="154" t="s">
        <v>170</v>
      </c>
      <c r="B37" s="145" t="s">
        <v>273</v>
      </c>
      <c r="C37" s="146" t="s">
        <v>130</v>
      </c>
      <c r="D37" s="147">
        <v>20</v>
      </c>
      <c r="E37" s="148"/>
      <c r="F37" s="155">
        <f t="shared" ref="F37:F42" si="4">ROUND(ROUND(D37,4)*ROUND(E37,2),2)</f>
        <v>0</v>
      </c>
    </row>
    <row r="38" spans="1:9" ht="66">
      <c r="A38" s="154" t="s">
        <v>171</v>
      </c>
      <c r="B38" s="145" t="s">
        <v>172</v>
      </c>
      <c r="C38" s="146" t="s">
        <v>130</v>
      </c>
      <c r="D38" s="147">
        <v>106</v>
      </c>
      <c r="E38" s="148"/>
      <c r="F38" s="155">
        <f t="shared" si="4"/>
        <v>0</v>
      </c>
    </row>
    <row r="39" spans="1:9" ht="214.5">
      <c r="A39" s="154" t="s">
        <v>173</v>
      </c>
      <c r="B39" s="145" t="s">
        <v>174</v>
      </c>
      <c r="C39" s="146" t="s">
        <v>130</v>
      </c>
      <c r="D39" s="147">
        <v>87</v>
      </c>
      <c r="E39" s="148"/>
      <c r="F39" s="155">
        <f t="shared" si="4"/>
        <v>0</v>
      </c>
    </row>
    <row r="40" spans="1:9" ht="82.5">
      <c r="A40" s="154" t="s">
        <v>175</v>
      </c>
      <c r="B40" s="145" t="s">
        <v>176</v>
      </c>
      <c r="C40" s="146" t="s">
        <v>130</v>
      </c>
      <c r="D40" s="147">
        <v>10</v>
      </c>
      <c r="E40" s="148"/>
      <c r="F40" s="155">
        <f t="shared" si="4"/>
        <v>0</v>
      </c>
      <c r="I40" s="229"/>
    </row>
    <row r="41" spans="1:9" ht="66">
      <c r="A41" s="154" t="s">
        <v>177</v>
      </c>
      <c r="B41" s="145" t="s">
        <v>274</v>
      </c>
      <c r="C41" s="146" t="s">
        <v>130</v>
      </c>
      <c r="D41" s="147">
        <v>6</v>
      </c>
      <c r="E41" s="148"/>
      <c r="F41" s="155">
        <f t="shared" si="4"/>
        <v>0</v>
      </c>
    </row>
    <row r="42" spans="1:9" ht="115.5">
      <c r="A42" s="154" t="s">
        <v>178</v>
      </c>
      <c r="B42" s="145" t="s">
        <v>275</v>
      </c>
      <c r="C42" s="146" t="s">
        <v>130</v>
      </c>
      <c r="D42" s="147">
        <v>140</v>
      </c>
      <c r="E42" s="148"/>
      <c r="F42" s="155">
        <f t="shared" si="4"/>
        <v>0</v>
      </c>
    </row>
    <row r="43" spans="1:9" ht="16.5">
      <c r="A43" s="152" t="s">
        <v>159</v>
      </c>
      <c r="B43" s="139" t="s">
        <v>179</v>
      </c>
      <c r="C43" s="140"/>
      <c r="D43" s="141"/>
      <c r="E43" s="142"/>
      <c r="F43" s="151">
        <f>SUM(F28:F42)</f>
        <v>0</v>
      </c>
    </row>
    <row r="44" spans="1:9" ht="16.5">
      <c r="A44" s="154"/>
      <c r="B44" s="145"/>
      <c r="C44" s="146"/>
      <c r="D44" s="147"/>
      <c r="E44" s="148"/>
      <c r="F44" s="155"/>
    </row>
    <row r="45" spans="1:9" ht="16.5">
      <c r="A45" s="152" t="s">
        <v>146</v>
      </c>
      <c r="B45" s="139" t="s">
        <v>180</v>
      </c>
      <c r="C45" s="140"/>
      <c r="D45" s="141"/>
      <c r="E45" s="142"/>
      <c r="F45" s="153"/>
    </row>
    <row r="46" spans="1:9" ht="198">
      <c r="A46" s="154" t="s">
        <v>181</v>
      </c>
      <c r="B46" s="145" t="s">
        <v>276</v>
      </c>
      <c r="C46" s="146" t="s">
        <v>128</v>
      </c>
      <c r="D46" s="147">
        <v>9</v>
      </c>
      <c r="E46" s="148"/>
      <c r="F46" s="182">
        <f>ROUND(ROUND(D46,4)*ROUND(E46,2),2)</f>
        <v>0</v>
      </c>
    </row>
    <row r="47" spans="1:9" ht="132">
      <c r="A47" s="154" t="s">
        <v>182</v>
      </c>
      <c r="B47" s="303" t="s">
        <v>303</v>
      </c>
      <c r="C47" s="146" t="s">
        <v>132</v>
      </c>
      <c r="D47" s="147">
        <v>31</v>
      </c>
      <c r="E47" s="148"/>
      <c r="F47" s="182">
        <f>ROUND(ROUND(D47,4)*ROUND(E47,2),2)</f>
        <v>0</v>
      </c>
    </row>
    <row r="48" spans="1:9" ht="115.5">
      <c r="A48" s="154" t="s">
        <v>183</v>
      </c>
      <c r="B48" s="145" t="s">
        <v>277</v>
      </c>
      <c r="C48" s="146" t="s">
        <v>130</v>
      </c>
      <c r="D48" s="147">
        <v>23</v>
      </c>
      <c r="E48" s="148"/>
      <c r="F48" s="182">
        <f>ROUND(ROUND(D48,4)*ROUND(E48,2),2)</f>
        <v>0</v>
      </c>
    </row>
    <row r="49" spans="1:8" ht="165">
      <c r="A49" s="154" t="s">
        <v>184</v>
      </c>
      <c r="B49" s="145" t="s">
        <v>278</v>
      </c>
      <c r="C49" s="146" t="s">
        <v>132</v>
      </c>
      <c r="D49" s="147">
        <v>10</v>
      </c>
      <c r="E49" s="148"/>
      <c r="F49" s="182">
        <f t="shared" ref="F49:F59" si="5">ROUND(ROUND(D49,4)*ROUND(E49,2),2)</f>
        <v>0</v>
      </c>
    </row>
    <row r="50" spans="1:8" ht="16.5">
      <c r="A50" s="152" t="s">
        <v>146</v>
      </c>
      <c r="B50" s="139" t="s">
        <v>185</v>
      </c>
      <c r="C50" s="140"/>
      <c r="D50" s="141"/>
      <c r="E50" s="142"/>
      <c r="F50" s="151">
        <f>SUM(F46:F49)</f>
        <v>0</v>
      </c>
    </row>
    <row r="51" spans="1:8" s="229" customFormat="1" ht="16.5">
      <c r="A51" s="183"/>
      <c r="B51" s="288"/>
      <c r="C51" s="185"/>
      <c r="D51" s="289"/>
      <c r="E51" s="290"/>
      <c r="F51" s="291"/>
    </row>
    <row r="52" spans="1:8" ht="16.5">
      <c r="A52" s="152" t="s">
        <v>186</v>
      </c>
      <c r="B52" s="139" t="s">
        <v>187</v>
      </c>
      <c r="C52" s="140"/>
      <c r="D52" s="141"/>
      <c r="E52" s="142"/>
      <c r="F52" s="153"/>
    </row>
    <row r="53" spans="1:8" ht="181.5">
      <c r="A53" s="183" t="s">
        <v>188</v>
      </c>
      <c r="B53" s="184" t="s">
        <v>296</v>
      </c>
      <c r="C53" s="185" t="s">
        <v>128</v>
      </c>
      <c r="D53" s="186">
        <v>11</v>
      </c>
      <c r="E53" s="187"/>
      <c r="F53" s="182">
        <f t="shared" si="5"/>
        <v>0</v>
      </c>
      <c r="G53" s="229"/>
      <c r="H53" s="229"/>
    </row>
    <row r="54" spans="1:8" ht="330">
      <c r="A54" s="183" t="s">
        <v>189</v>
      </c>
      <c r="B54" s="150" t="s">
        <v>279</v>
      </c>
      <c r="C54" s="185" t="s">
        <v>132</v>
      </c>
      <c r="D54" s="186">
        <v>213</v>
      </c>
      <c r="E54" s="187"/>
      <c r="F54" s="182">
        <f t="shared" si="5"/>
        <v>0</v>
      </c>
      <c r="G54" s="229"/>
      <c r="H54" s="229"/>
    </row>
    <row r="55" spans="1:8" ht="313.5">
      <c r="A55" s="188" t="s">
        <v>190</v>
      </c>
      <c r="B55" s="189" t="s">
        <v>295</v>
      </c>
      <c r="C55" s="190"/>
      <c r="D55" s="191"/>
      <c r="E55" s="192"/>
      <c r="F55" s="193"/>
      <c r="G55" s="229"/>
      <c r="H55" s="229"/>
    </row>
    <row r="56" spans="1:8" ht="16.5">
      <c r="A56" s="194" t="s">
        <v>162</v>
      </c>
      <c r="B56" s="195" t="s">
        <v>191</v>
      </c>
      <c r="C56" s="196" t="s">
        <v>128</v>
      </c>
      <c r="D56" s="197">
        <v>9</v>
      </c>
      <c r="E56" s="198"/>
      <c r="F56" s="199">
        <f t="shared" ref="F56:F57" si="6">ROUND(ROUND(D56,4)*ROUND(E56,2),2)</f>
        <v>0</v>
      </c>
      <c r="G56" s="229"/>
      <c r="H56" s="229"/>
    </row>
    <row r="57" spans="1:8" ht="16.5">
      <c r="A57" s="200" t="s">
        <v>164</v>
      </c>
      <c r="B57" s="201" t="s">
        <v>192</v>
      </c>
      <c r="C57" s="202" t="s">
        <v>128</v>
      </c>
      <c r="D57" s="203">
        <v>2</v>
      </c>
      <c r="E57" s="204"/>
      <c r="F57" s="205">
        <f t="shared" si="6"/>
        <v>0</v>
      </c>
      <c r="G57" s="229"/>
      <c r="H57" s="229"/>
    </row>
    <row r="58" spans="1:8" ht="181.5">
      <c r="A58" s="183" t="s">
        <v>193</v>
      </c>
      <c r="B58" s="184" t="s">
        <v>194</v>
      </c>
      <c r="C58" s="185" t="s">
        <v>128</v>
      </c>
      <c r="D58" s="186">
        <v>1</v>
      </c>
      <c r="E58" s="187"/>
      <c r="F58" s="182">
        <f t="shared" si="5"/>
        <v>0</v>
      </c>
      <c r="G58" s="229"/>
      <c r="H58" s="229"/>
    </row>
    <row r="59" spans="1:8" ht="181.5">
      <c r="A59" s="183" t="s">
        <v>195</v>
      </c>
      <c r="B59" s="184" t="s">
        <v>196</v>
      </c>
      <c r="C59" s="185" t="s">
        <v>128</v>
      </c>
      <c r="D59" s="186">
        <v>1</v>
      </c>
      <c r="E59" s="187"/>
      <c r="F59" s="182">
        <f t="shared" si="5"/>
        <v>0</v>
      </c>
      <c r="G59" s="229"/>
      <c r="H59" s="229"/>
    </row>
    <row r="60" spans="1:8" ht="16.5">
      <c r="A60" s="152" t="s">
        <v>186</v>
      </c>
      <c r="B60" s="139" t="s">
        <v>197</v>
      </c>
      <c r="C60" s="140"/>
      <c r="D60" s="141"/>
      <c r="E60" s="142"/>
      <c r="F60" s="206">
        <f>SUM(F53:F59)</f>
        <v>0</v>
      </c>
    </row>
    <row r="61" spans="1:8" ht="16.5">
      <c r="A61" s="183"/>
      <c r="B61" s="184"/>
      <c r="C61" s="185"/>
      <c r="D61" s="186"/>
      <c r="E61" s="187"/>
      <c r="F61" s="182"/>
    </row>
    <row r="62" spans="1:8" ht="16.5">
      <c r="A62" s="152" t="s">
        <v>198</v>
      </c>
      <c r="B62" s="139" t="s">
        <v>199</v>
      </c>
      <c r="C62" s="140"/>
      <c r="D62" s="141"/>
      <c r="E62" s="142"/>
      <c r="F62" s="153"/>
    </row>
    <row r="63" spans="1:8" ht="99">
      <c r="A63" s="154" t="s">
        <v>200</v>
      </c>
      <c r="B63" s="145" t="s">
        <v>280</v>
      </c>
      <c r="C63" s="146" t="s">
        <v>130</v>
      </c>
      <c r="D63" s="147">
        <v>773</v>
      </c>
      <c r="E63" s="148"/>
      <c r="F63" s="182">
        <f t="shared" ref="F63:F66" si="7">ROUND(ROUND(D63,4)*ROUND(E63,2),2)</f>
        <v>0</v>
      </c>
    </row>
    <row r="64" spans="1:8" ht="165">
      <c r="A64" s="154" t="s">
        <v>313</v>
      </c>
      <c r="B64" s="145" t="s">
        <v>312</v>
      </c>
      <c r="C64" s="146" t="s">
        <v>126</v>
      </c>
      <c r="D64" s="147">
        <v>1620</v>
      </c>
      <c r="E64" s="148"/>
      <c r="F64" s="182">
        <f t="shared" si="7"/>
        <v>0</v>
      </c>
    </row>
    <row r="65" spans="1:6" ht="132">
      <c r="A65" s="154" t="s">
        <v>314</v>
      </c>
      <c r="B65" s="145" t="s">
        <v>281</v>
      </c>
      <c r="C65" s="146" t="s">
        <v>132</v>
      </c>
      <c r="D65" s="147">
        <v>270</v>
      </c>
      <c r="E65" s="148"/>
      <c r="F65" s="182">
        <f t="shared" si="7"/>
        <v>0</v>
      </c>
    </row>
    <row r="66" spans="1:6" ht="132">
      <c r="A66" s="154" t="s">
        <v>315</v>
      </c>
      <c r="B66" s="145" t="s">
        <v>282</v>
      </c>
      <c r="C66" s="146" t="s">
        <v>132</v>
      </c>
      <c r="D66" s="147">
        <v>14</v>
      </c>
      <c r="E66" s="148"/>
      <c r="F66" s="182">
        <f t="shared" si="7"/>
        <v>0</v>
      </c>
    </row>
    <row r="67" spans="1:6" ht="16.5">
      <c r="A67" s="152" t="s">
        <v>198</v>
      </c>
      <c r="B67" s="139" t="s">
        <v>201</v>
      </c>
      <c r="C67" s="140"/>
      <c r="D67" s="141"/>
      <c r="E67" s="142"/>
      <c r="F67" s="206">
        <f>SUM(F63:F66)</f>
        <v>0</v>
      </c>
    </row>
    <row r="68" spans="1:6" ht="16.5">
      <c r="A68" s="154"/>
      <c r="B68" s="145"/>
      <c r="C68" s="146"/>
      <c r="D68" s="147"/>
      <c r="E68" s="148"/>
      <c r="F68" s="182"/>
    </row>
    <row r="69" spans="1:6" ht="16.5">
      <c r="A69" s="207" t="s">
        <v>202</v>
      </c>
      <c r="B69" s="208" t="s">
        <v>203</v>
      </c>
      <c r="C69" s="140"/>
      <c r="D69" s="209"/>
      <c r="E69" s="142"/>
      <c r="F69" s="210"/>
    </row>
    <row r="70" spans="1:6" ht="148.5">
      <c r="A70" s="162" t="s">
        <v>204</v>
      </c>
      <c r="B70" s="163" t="s">
        <v>205</v>
      </c>
      <c r="C70" s="164"/>
      <c r="D70" s="165"/>
      <c r="E70" s="166"/>
      <c r="F70" s="193"/>
    </row>
    <row r="71" spans="1:6" ht="16.5">
      <c r="A71" s="168" t="s">
        <v>162</v>
      </c>
      <c r="B71" s="169" t="s">
        <v>206</v>
      </c>
      <c r="C71" s="170" t="s">
        <v>130</v>
      </c>
      <c r="D71" s="211">
        <v>6.1</v>
      </c>
      <c r="E71" s="172"/>
      <c r="F71" s="199">
        <f t="shared" ref="F71:F73" si="8">ROUND(ROUND(D71,4)*ROUND(E71,2),2)</f>
        <v>0</v>
      </c>
    </row>
    <row r="72" spans="1:6" ht="16.5">
      <c r="A72" s="168" t="s">
        <v>164</v>
      </c>
      <c r="B72" s="169" t="s">
        <v>207</v>
      </c>
      <c r="C72" s="170" t="s">
        <v>126</v>
      </c>
      <c r="D72" s="171">
        <v>31</v>
      </c>
      <c r="E72" s="172"/>
      <c r="F72" s="199">
        <f t="shared" si="8"/>
        <v>0</v>
      </c>
    </row>
    <row r="73" spans="1:6" ht="16.5">
      <c r="A73" s="174" t="s">
        <v>208</v>
      </c>
      <c r="B73" s="175" t="s">
        <v>209</v>
      </c>
      <c r="C73" s="176" t="s">
        <v>210</v>
      </c>
      <c r="D73" s="177">
        <f>D71*40</f>
        <v>244</v>
      </c>
      <c r="E73" s="178"/>
      <c r="F73" s="205">
        <f t="shared" si="8"/>
        <v>0</v>
      </c>
    </row>
    <row r="74" spans="1:6" ht="165">
      <c r="A74" s="154" t="s">
        <v>211</v>
      </c>
      <c r="B74" s="145" t="s">
        <v>212</v>
      </c>
      <c r="C74" s="146"/>
      <c r="D74" s="147"/>
      <c r="E74" s="148"/>
      <c r="F74" s="182"/>
    </row>
    <row r="75" spans="1:6" ht="16.5">
      <c r="A75" s="168" t="s">
        <v>162</v>
      </c>
      <c r="B75" s="169" t="s">
        <v>206</v>
      </c>
      <c r="C75" s="170" t="s">
        <v>130</v>
      </c>
      <c r="D75" s="211">
        <v>1</v>
      </c>
      <c r="E75" s="172"/>
      <c r="F75" s="199">
        <f t="shared" ref="F75:F77" si="9">ROUND(ROUND(D75,4)*ROUND(E75,2),2)</f>
        <v>0</v>
      </c>
    </row>
    <row r="76" spans="1:6" ht="16.5">
      <c r="A76" s="168" t="s">
        <v>164</v>
      </c>
      <c r="B76" s="169" t="s">
        <v>207</v>
      </c>
      <c r="C76" s="170" t="s">
        <v>126</v>
      </c>
      <c r="D76" s="171">
        <v>16</v>
      </c>
      <c r="E76" s="172"/>
      <c r="F76" s="199">
        <f t="shared" si="9"/>
        <v>0</v>
      </c>
    </row>
    <row r="77" spans="1:6" ht="16.5">
      <c r="A77" s="174" t="s">
        <v>208</v>
      </c>
      <c r="B77" s="175" t="s">
        <v>213</v>
      </c>
      <c r="C77" s="176" t="s">
        <v>210</v>
      </c>
      <c r="D77" s="177">
        <f>D75*110</f>
        <v>110</v>
      </c>
      <c r="E77" s="178"/>
      <c r="F77" s="205">
        <f t="shared" si="9"/>
        <v>0</v>
      </c>
    </row>
    <row r="78" spans="1:6" ht="148.5">
      <c r="A78" s="181" t="s">
        <v>214</v>
      </c>
      <c r="B78" s="169" t="s">
        <v>215</v>
      </c>
      <c r="C78" s="170"/>
      <c r="D78" s="171"/>
      <c r="E78" s="172"/>
      <c r="F78" s="199"/>
    </row>
    <row r="79" spans="1:6" ht="16.5">
      <c r="A79" s="168" t="s">
        <v>162</v>
      </c>
      <c r="B79" s="169" t="s">
        <v>216</v>
      </c>
      <c r="C79" s="170" t="s">
        <v>130</v>
      </c>
      <c r="D79" s="171">
        <v>38</v>
      </c>
      <c r="E79" s="172"/>
      <c r="F79" s="199">
        <f t="shared" ref="F79:F80" si="10">ROUND(ROUND(D79,4)*ROUND(E79,2),2)</f>
        <v>0</v>
      </c>
    </row>
    <row r="80" spans="1:6" ht="16.5">
      <c r="A80" s="174" t="s">
        <v>164</v>
      </c>
      <c r="B80" s="175" t="s">
        <v>217</v>
      </c>
      <c r="C80" s="176" t="s">
        <v>130</v>
      </c>
      <c r="D80" s="177">
        <v>53</v>
      </c>
      <c r="E80" s="178"/>
      <c r="F80" s="205">
        <f t="shared" si="10"/>
        <v>0</v>
      </c>
    </row>
    <row r="81" spans="1:6" ht="148.5">
      <c r="A81" s="162" t="s">
        <v>218</v>
      </c>
      <c r="B81" s="163" t="s">
        <v>219</v>
      </c>
      <c r="C81" s="164"/>
      <c r="D81" s="165"/>
      <c r="E81" s="166"/>
      <c r="F81" s="193"/>
    </row>
    <row r="82" spans="1:6" ht="16.5">
      <c r="A82" s="168" t="s">
        <v>162</v>
      </c>
      <c r="B82" s="169" t="s">
        <v>206</v>
      </c>
      <c r="C82" s="170" t="s">
        <v>130</v>
      </c>
      <c r="D82" s="211">
        <v>0.16</v>
      </c>
      <c r="E82" s="172"/>
      <c r="F82" s="199">
        <f t="shared" ref="F82:F84" si="11">ROUND(ROUND(D82,4)*ROUND(E82,2),2)</f>
        <v>0</v>
      </c>
    </row>
    <row r="83" spans="1:6" ht="16.5">
      <c r="A83" s="168" t="s">
        <v>164</v>
      </c>
      <c r="B83" s="169" t="s">
        <v>207</v>
      </c>
      <c r="C83" s="170" t="s">
        <v>126</v>
      </c>
      <c r="D83" s="171">
        <v>0.65</v>
      </c>
      <c r="E83" s="172"/>
      <c r="F83" s="199">
        <f t="shared" si="11"/>
        <v>0</v>
      </c>
    </row>
    <row r="84" spans="1:6" ht="16.5">
      <c r="A84" s="174" t="s">
        <v>208</v>
      </c>
      <c r="B84" s="175" t="s">
        <v>209</v>
      </c>
      <c r="C84" s="176" t="s">
        <v>210</v>
      </c>
      <c r="D84" s="177">
        <f>D82*40</f>
        <v>6.4</v>
      </c>
      <c r="E84" s="178"/>
      <c r="F84" s="205">
        <f t="shared" si="11"/>
        <v>0</v>
      </c>
    </row>
    <row r="85" spans="1:6" ht="264">
      <c r="A85" s="162" t="s">
        <v>218</v>
      </c>
      <c r="B85" s="163" t="s">
        <v>220</v>
      </c>
      <c r="C85" s="164"/>
      <c r="D85" s="165"/>
      <c r="E85" s="166"/>
      <c r="F85" s="193"/>
    </row>
    <row r="86" spans="1:6" ht="16.5">
      <c r="A86" s="168" t="s">
        <v>162</v>
      </c>
      <c r="B86" s="169" t="s">
        <v>206</v>
      </c>
      <c r="C86" s="170" t="s">
        <v>130</v>
      </c>
      <c r="D86" s="211">
        <v>8</v>
      </c>
      <c r="E86" s="172"/>
      <c r="F86" s="199">
        <f t="shared" ref="F86:F88" si="12">ROUND(ROUND(D86,4)*ROUND(E86,2),2)</f>
        <v>0</v>
      </c>
    </row>
    <row r="87" spans="1:6" ht="16.5">
      <c r="A87" s="168" t="s">
        <v>164</v>
      </c>
      <c r="B87" s="169" t="s">
        <v>207</v>
      </c>
      <c r="C87" s="170" t="s">
        <v>126</v>
      </c>
      <c r="D87" s="171">
        <v>0.65</v>
      </c>
      <c r="E87" s="172"/>
      <c r="F87" s="199">
        <f t="shared" si="12"/>
        <v>0</v>
      </c>
    </row>
    <row r="88" spans="1:6" ht="16.5">
      <c r="A88" s="174" t="s">
        <v>208</v>
      </c>
      <c r="B88" s="175" t="s">
        <v>221</v>
      </c>
      <c r="C88" s="176" t="s">
        <v>210</v>
      </c>
      <c r="D88" s="177">
        <f>D86*120</f>
        <v>960</v>
      </c>
      <c r="E88" s="178"/>
      <c r="F88" s="205">
        <f t="shared" si="12"/>
        <v>0</v>
      </c>
    </row>
    <row r="89" spans="1:6" ht="16.5">
      <c r="A89" s="207" t="s">
        <v>202</v>
      </c>
      <c r="B89" s="208" t="s">
        <v>222</v>
      </c>
      <c r="C89" s="140"/>
      <c r="D89" s="209"/>
      <c r="E89" s="142"/>
      <c r="F89" s="206">
        <f>SUM(F70:F88)</f>
        <v>0</v>
      </c>
    </row>
    <row r="90" spans="1:6" ht="16.5">
      <c r="A90" s="154"/>
      <c r="B90" s="145"/>
      <c r="C90" s="146"/>
      <c r="D90" s="147"/>
      <c r="E90" s="148"/>
      <c r="F90" s="182"/>
    </row>
    <row r="91" spans="1:6" ht="16.5">
      <c r="A91" s="152" t="s">
        <v>223</v>
      </c>
      <c r="B91" s="139" t="s">
        <v>224</v>
      </c>
      <c r="C91" s="140"/>
      <c r="D91" s="141"/>
      <c r="E91" s="142"/>
      <c r="F91" s="153"/>
    </row>
    <row r="92" spans="1:6" ht="16.5">
      <c r="A92" s="212" t="s">
        <v>225</v>
      </c>
      <c r="B92" s="213" t="s">
        <v>226</v>
      </c>
      <c r="C92" s="214"/>
      <c r="D92" s="215"/>
      <c r="E92" s="216"/>
      <c r="F92" s="217"/>
    </row>
    <row r="93" spans="1:6" ht="132">
      <c r="A93" s="154" t="s">
        <v>227</v>
      </c>
      <c r="B93" s="145" t="s">
        <v>283</v>
      </c>
      <c r="C93" s="146" t="s">
        <v>128</v>
      </c>
      <c r="D93" s="147">
        <v>7</v>
      </c>
      <c r="E93" s="148"/>
      <c r="F93" s="182">
        <f t="shared" ref="F93:F94" si="13">ROUND(ROUND(D93,4)*ROUND(E93,2),2)</f>
        <v>0</v>
      </c>
    </row>
    <row r="94" spans="1:6" ht="115.5">
      <c r="A94" s="154" t="s">
        <v>228</v>
      </c>
      <c r="B94" s="145" t="s">
        <v>284</v>
      </c>
      <c r="C94" s="146" t="s">
        <v>128</v>
      </c>
      <c r="D94" s="147">
        <v>7</v>
      </c>
      <c r="E94" s="148"/>
      <c r="F94" s="182">
        <f t="shared" si="13"/>
        <v>0</v>
      </c>
    </row>
    <row r="95" spans="1:6" ht="148.5">
      <c r="A95" s="154" t="s">
        <v>229</v>
      </c>
      <c r="B95" s="145" t="s">
        <v>285</v>
      </c>
      <c r="C95" s="146" t="s">
        <v>128</v>
      </c>
      <c r="D95" s="147">
        <v>2</v>
      </c>
      <c r="E95" s="148"/>
      <c r="F95" s="182">
        <f>ROUND(ROUND(D95,4)*ROUND(E95,2),2)</f>
        <v>0</v>
      </c>
    </row>
    <row r="96" spans="1:6" ht="148.5">
      <c r="A96" s="154" t="s">
        <v>230</v>
      </c>
      <c r="B96" s="145" t="s">
        <v>286</v>
      </c>
      <c r="C96" s="146" t="s">
        <v>128</v>
      </c>
      <c r="D96" s="147">
        <v>1</v>
      </c>
      <c r="E96" s="148"/>
      <c r="F96" s="182">
        <f>ROUND(ROUND(D96,4)*ROUND(E96,2),2)</f>
        <v>0</v>
      </c>
    </row>
    <row r="97" spans="1:6" ht="148.5">
      <c r="A97" s="154" t="s">
        <v>231</v>
      </c>
      <c r="B97" s="145" t="s">
        <v>287</v>
      </c>
      <c r="C97" s="146" t="s">
        <v>128</v>
      </c>
      <c r="D97" s="147">
        <v>1</v>
      </c>
      <c r="E97" s="148"/>
      <c r="F97" s="182">
        <f t="shared" ref="F97:F100" si="14">ROUND(ROUND(D97,4)*ROUND(E97,2),2)</f>
        <v>0</v>
      </c>
    </row>
    <row r="98" spans="1:6" ht="148.5">
      <c r="A98" s="154" t="s">
        <v>232</v>
      </c>
      <c r="B98" s="145" t="s">
        <v>288</v>
      </c>
      <c r="C98" s="146" t="s">
        <v>128</v>
      </c>
      <c r="D98" s="147">
        <v>2</v>
      </c>
      <c r="E98" s="148"/>
      <c r="F98" s="182">
        <f t="shared" si="14"/>
        <v>0</v>
      </c>
    </row>
    <row r="99" spans="1:6" ht="148.5">
      <c r="A99" s="154" t="s">
        <v>233</v>
      </c>
      <c r="B99" s="145" t="s">
        <v>289</v>
      </c>
      <c r="C99" s="146" t="s">
        <v>128</v>
      </c>
      <c r="D99" s="147">
        <v>1</v>
      </c>
      <c r="E99" s="148"/>
      <c r="F99" s="182">
        <f t="shared" si="14"/>
        <v>0</v>
      </c>
    </row>
    <row r="100" spans="1:6" ht="115.5">
      <c r="A100" s="154" t="s">
        <v>234</v>
      </c>
      <c r="B100" s="145" t="s">
        <v>235</v>
      </c>
      <c r="C100" s="146" t="s">
        <v>128</v>
      </c>
      <c r="D100" s="147">
        <v>4</v>
      </c>
      <c r="E100" s="148"/>
      <c r="F100" s="182">
        <f t="shared" si="14"/>
        <v>0</v>
      </c>
    </row>
    <row r="101" spans="1:6" ht="16.5">
      <c r="A101" s="212" t="s">
        <v>236</v>
      </c>
      <c r="B101" s="213" t="s">
        <v>237</v>
      </c>
      <c r="C101" s="214"/>
      <c r="D101" s="215"/>
      <c r="E101" s="216"/>
      <c r="F101" s="217"/>
    </row>
    <row r="102" spans="1:6" ht="115.5">
      <c r="A102" s="154" t="s">
        <v>238</v>
      </c>
      <c r="B102" s="145" t="s">
        <v>290</v>
      </c>
      <c r="C102" s="146" t="s">
        <v>132</v>
      </c>
      <c r="D102" s="147">
        <v>14</v>
      </c>
      <c r="E102" s="148"/>
      <c r="F102" s="182">
        <f t="shared" ref="F102:F106" si="15">ROUND(ROUND(D102,4)*ROUND(E102,2),2)</f>
        <v>0</v>
      </c>
    </row>
    <row r="103" spans="1:6" ht="115.5">
      <c r="A103" s="154"/>
      <c r="B103" s="145" t="s">
        <v>291</v>
      </c>
      <c r="C103" s="146" t="s">
        <v>132</v>
      </c>
      <c r="D103" s="147">
        <v>230</v>
      </c>
      <c r="E103" s="148"/>
      <c r="F103" s="182">
        <f t="shared" si="15"/>
        <v>0</v>
      </c>
    </row>
    <row r="104" spans="1:6" ht="115.5">
      <c r="A104" s="154"/>
      <c r="B104" s="145" t="s">
        <v>292</v>
      </c>
      <c r="C104" s="146" t="s">
        <v>132</v>
      </c>
      <c r="D104" s="147">
        <v>3</v>
      </c>
      <c r="E104" s="148"/>
      <c r="F104" s="182">
        <f>ROUND(ROUND(D104,4)*ROUND(E104,2),2)</f>
        <v>0</v>
      </c>
    </row>
    <row r="105" spans="1:6" ht="115.5">
      <c r="A105" s="154"/>
      <c r="B105" s="145" t="s">
        <v>293</v>
      </c>
      <c r="C105" s="146" t="s">
        <v>132</v>
      </c>
      <c r="D105" s="147">
        <v>2</v>
      </c>
      <c r="E105" s="148"/>
      <c r="F105" s="182">
        <f>ROUND(ROUND(D105,4)*ROUND(E105,2),2)</f>
        <v>0</v>
      </c>
    </row>
    <row r="106" spans="1:6" ht="115.5">
      <c r="A106" s="154"/>
      <c r="B106" s="145" t="s">
        <v>294</v>
      </c>
      <c r="C106" s="146" t="s">
        <v>126</v>
      </c>
      <c r="D106" s="147">
        <v>29</v>
      </c>
      <c r="E106" s="148"/>
      <c r="F106" s="182">
        <f t="shared" si="15"/>
        <v>0</v>
      </c>
    </row>
    <row r="107" spans="1:6" ht="16.5">
      <c r="A107" s="152" t="s">
        <v>223</v>
      </c>
      <c r="B107" s="139" t="s">
        <v>239</v>
      </c>
      <c r="C107" s="140"/>
      <c r="D107" s="141"/>
      <c r="E107" s="142"/>
      <c r="F107" s="292">
        <f>SUM(F93:F106)</f>
        <v>0</v>
      </c>
    </row>
    <row r="108" spans="1:6" ht="16.5">
      <c r="A108" s="154"/>
      <c r="B108" s="145"/>
      <c r="C108" s="146"/>
      <c r="D108" s="147"/>
      <c r="E108" s="148"/>
      <c r="F108" s="182"/>
    </row>
    <row r="109" spans="1:6" ht="16.5">
      <c r="A109" s="154"/>
      <c r="B109" s="145"/>
      <c r="C109" s="146"/>
      <c r="D109" s="147"/>
      <c r="E109" s="148"/>
      <c r="F109" s="180"/>
    </row>
    <row r="110" spans="1:6" ht="16.5">
      <c r="A110" s="218"/>
      <c r="B110" s="219" t="s">
        <v>4</v>
      </c>
      <c r="C110" s="220"/>
      <c r="D110" s="221"/>
      <c r="E110" s="222"/>
      <c r="F110" s="223"/>
    </row>
    <row r="111" spans="1:6" ht="16.5">
      <c r="A111" s="138" t="s">
        <v>124</v>
      </c>
      <c r="B111" s="139" t="s">
        <v>150</v>
      </c>
      <c r="C111" s="140"/>
      <c r="D111" s="141"/>
      <c r="E111" s="142"/>
      <c r="F111" s="151">
        <f>F18</f>
        <v>0</v>
      </c>
    </row>
    <row r="112" spans="1:6" ht="16.5">
      <c r="A112" s="152" t="s">
        <v>151</v>
      </c>
      <c r="B112" s="139" t="s">
        <v>158</v>
      </c>
      <c r="C112" s="140"/>
      <c r="D112" s="141"/>
      <c r="E112" s="142"/>
      <c r="F112" s="151">
        <f>F25</f>
        <v>0</v>
      </c>
    </row>
    <row r="113" spans="1:6" ht="16.5">
      <c r="A113" s="152" t="s">
        <v>159</v>
      </c>
      <c r="B113" s="139" t="s">
        <v>179</v>
      </c>
      <c r="C113" s="140"/>
      <c r="D113" s="141"/>
      <c r="E113" s="142"/>
      <c r="F113" s="151">
        <f>F43</f>
        <v>0</v>
      </c>
    </row>
    <row r="114" spans="1:6" ht="16.5">
      <c r="A114" s="152" t="s">
        <v>146</v>
      </c>
      <c r="B114" s="139" t="s">
        <v>185</v>
      </c>
      <c r="C114" s="140"/>
      <c r="D114" s="141"/>
      <c r="E114" s="142"/>
      <c r="F114" s="151">
        <f>F50</f>
        <v>0</v>
      </c>
    </row>
    <row r="115" spans="1:6" ht="16.5">
      <c r="A115" s="152" t="s">
        <v>186</v>
      </c>
      <c r="B115" s="139" t="s">
        <v>197</v>
      </c>
      <c r="C115" s="140"/>
      <c r="D115" s="141"/>
      <c r="E115" s="142"/>
      <c r="F115" s="206">
        <f>F60</f>
        <v>0</v>
      </c>
    </row>
    <row r="116" spans="1:6" ht="16.5">
      <c r="A116" s="152" t="s">
        <v>198</v>
      </c>
      <c r="B116" s="139" t="s">
        <v>201</v>
      </c>
      <c r="C116" s="140"/>
      <c r="D116" s="141"/>
      <c r="E116" s="142"/>
      <c r="F116" s="206">
        <f>F67</f>
        <v>0</v>
      </c>
    </row>
    <row r="117" spans="1:6" ht="16.5">
      <c r="A117" s="207" t="s">
        <v>202</v>
      </c>
      <c r="B117" s="208" t="s">
        <v>222</v>
      </c>
      <c r="C117" s="140"/>
      <c r="D117" s="209"/>
      <c r="E117" s="142"/>
      <c r="F117" s="206">
        <f>F89</f>
        <v>0</v>
      </c>
    </row>
    <row r="118" spans="1:6" ht="16.5">
      <c r="A118" s="152" t="s">
        <v>223</v>
      </c>
      <c r="B118" s="139" t="s">
        <v>239</v>
      </c>
      <c r="C118" s="140"/>
      <c r="D118" s="141"/>
      <c r="E118" s="142"/>
      <c r="F118" s="292">
        <f>F107</f>
        <v>0</v>
      </c>
    </row>
    <row r="119" spans="1:6" ht="16.5">
      <c r="A119" s="218"/>
      <c r="B119" s="219" t="s">
        <v>240</v>
      </c>
      <c r="C119" s="220"/>
      <c r="D119" s="221"/>
      <c r="E119" s="222"/>
      <c r="F119" s="293">
        <f>SUM(F111:F118)</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view="pageBreakPreview" topLeftCell="A94" zoomScaleNormal="100" zoomScaleSheetLayoutView="100" workbookViewId="0">
      <selection activeCell="D99" sqref="D99"/>
    </sheetView>
  </sheetViews>
  <sheetFormatPr defaultRowHeight="12.75"/>
  <cols>
    <col min="1" max="1" width="3.85546875" customWidth="1"/>
    <col min="2" max="2" width="51.85546875" customWidth="1"/>
    <col min="3" max="3" width="11.140625" customWidth="1"/>
    <col min="4" max="4" width="11.5703125" style="295" bestFit="1" customWidth="1"/>
    <col min="5" max="5" width="11.42578125" style="295" customWidth="1"/>
  </cols>
  <sheetData>
    <row r="1" spans="1:5" ht="13.5">
      <c r="A1" s="58"/>
      <c r="B1" s="41"/>
      <c r="C1" s="27"/>
      <c r="D1" s="231"/>
      <c r="E1" s="231"/>
    </row>
    <row r="2" spans="1:5" ht="13.5">
      <c r="A2" s="59"/>
      <c r="B2" s="42"/>
      <c r="C2" s="42"/>
      <c r="D2" s="232"/>
      <c r="E2" s="232"/>
    </row>
    <row r="3" spans="1:5" ht="13.5">
      <c r="A3" s="58"/>
      <c r="B3" s="41"/>
      <c r="C3" s="27"/>
      <c r="D3" s="233"/>
      <c r="E3" s="231"/>
    </row>
    <row r="4" spans="1:5" ht="13.5">
      <c r="A4" s="324" t="s">
        <v>9</v>
      </c>
      <c r="B4" s="324"/>
      <c r="C4" s="324"/>
      <c r="D4" s="324"/>
      <c r="E4" s="324"/>
    </row>
    <row r="5" spans="1:5" ht="13.5">
      <c r="A5" s="60"/>
      <c r="B5" s="43"/>
      <c r="C5" s="43"/>
      <c r="D5" s="234"/>
      <c r="E5" s="234"/>
    </row>
    <row r="6" spans="1:5" ht="13.5">
      <c r="A6" s="60"/>
      <c r="B6" s="43"/>
      <c r="C6" s="43"/>
      <c r="D6" s="234"/>
      <c r="E6" s="234"/>
    </row>
    <row r="7" spans="1:5" ht="13.5">
      <c r="A7" s="60"/>
      <c r="B7" s="43"/>
      <c r="C7" s="43"/>
      <c r="D7" s="234"/>
      <c r="E7" s="234"/>
    </row>
    <row r="8" spans="1:5" ht="13.5">
      <c r="A8" s="60"/>
      <c r="B8" s="43"/>
      <c r="C8" s="43"/>
      <c r="D8" s="234"/>
      <c r="E8" s="234"/>
    </row>
    <row r="9" spans="1:5" ht="13.5">
      <c r="A9" s="61"/>
      <c r="B9" s="44"/>
      <c r="C9" s="44"/>
      <c r="D9" s="235"/>
      <c r="E9" s="235"/>
    </row>
    <row r="10" spans="1:5" ht="13.5">
      <c r="A10" s="58"/>
      <c r="B10" s="45" t="s">
        <v>11</v>
      </c>
      <c r="C10" s="45"/>
      <c r="D10" s="236"/>
      <c r="E10" s="240"/>
    </row>
    <row r="11" spans="1:5" ht="13.5">
      <c r="A11" s="62"/>
      <c r="B11" s="325"/>
      <c r="C11" s="326"/>
      <c r="D11" s="327"/>
      <c r="E11" s="251"/>
    </row>
    <row r="12" spans="1:5" ht="13.5">
      <c r="A12" s="62"/>
      <c r="B12" s="46"/>
      <c r="C12" s="46"/>
      <c r="D12" s="237"/>
      <c r="E12" s="251"/>
    </row>
    <row r="13" spans="1:5" ht="13.5">
      <c r="A13" s="58"/>
      <c r="B13" s="45" t="s">
        <v>7</v>
      </c>
      <c r="C13" s="45"/>
      <c r="D13" s="236"/>
      <c r="E13" s="240"/>
    </row>
    <row r="14" spans="1:5" ht="13.5">
      <c r="A14" s="62"/>
      <c r="B14" s="325" t="s">
        <v>253</v>
      </c>
      <c r="C14" s="326"/>
      <c r="D14" s="327"/>
      <c r="E14" s="240"/>
    </row>
    <row r="15" spans="1:5" ht="13.5">
      <c r="A15" s="62"/>
      <c r="B15" s="47"/>
      <c r="C15" s="31"/>
      <c r="D15" s="238"/>
      <c r="E15" s="240"/>
    </row>
    <row r="16" spans="1:5" ht="13.5">
      <c r="A16" s="58"/>
      <c r="B16" s="45" t="s">
        <v>1</v>
      </c>
      <c r="C16" s="45"/>
      <c r="D16" s="236"/>
      <c r="E16" s="236"/>
    </row>
    <row r="17" spans="1:5" ht="13.5">
      <c r="A17" s="58"/>
      <c r="B17" s="317" t="str">
        <f>B14</f>
        <v>Ulica Kadile</v>
      </c>
      <c r="C17" s="329"/>
      <c r="D17" s="330"/>
      <c r="E17" s="236"/>
    </row>
    <row r="18" spans="1:5" ht="13.5">
      <c r="A18" s="58"/>
      <c r="B18" s="321" t="s">
        <v>13</v>
      </c>
      <c r="C18" s="322"/>
      <c r="D18" s="323"/>
      <c r="E18" s="236"/>
    </row>
    <row r="19" spans="1:5" ht="13.5">
      <c r="A19" s="58"/>
      <c r="B19" s="313" t="s">
        <v>14</v>
      </c>
      <c r="C19" s="314"/>
      <c r="D19" s="315"/>
      <c r="E19" s="236"/>
    </row>
    <row r="20" spans="1:5" ht="13.5">
      <c r="A20" s="58"/>
      <c r="B20" s="48"/>
      <c r="C20" s="48"/>
      <c r="D20" s="239"/>
      <c r="E20" s="236"/>
    </row>
    <row r="21" spans="1:5" ht="13.5">
      <c r="A21" s="58"/>
      <c r="B21" s="45" t="s">
        <v>0</v>
      </c>
      <c r="C21" s="45" t="s">
        <v>3</v>
      </c>
      <c r="D21" s="236"/>
      <c r="E21" s="236"/>
    </row>
    <row r="22" spans="1:5" ht="13.5">
      <c r="A22" s="58"/>
      <c r="B22" s="39" t="s">
        <v>26</v>
      </c>
      <c r="C22" s="316" t="s">
        <v>12</v>
      </c>
      <c r="D22" s="316"/>
      <c r="E22" s="236"/>
    </row>
    <row r="23" spans="1:5" ht="13.5">
      <c r="A23" s="58"/>
      <c r="B23" s="317" t="str">
        <f>B18</f>
        <v>Novalja</v>
      </c>
      <c r="C23" s="318"/>
      <c r="D23" s="319"/>
      <c r="E23" s="236"/>
    </row>
    <row r="24" spans="1:5" ht="13.5">
      <c r="A24" s="58"/>
      <c r="B24" s="313" t="str">
        <f>B19</f>
        <v>53291 Novalja</v>
      </c>
      <c r="C24" s="314"/>
      <c r="D24" s="315"/>
      <c r="E24" s="236"/>
    </row>
    <row r="25" spans="1:5" ht="13.5">
      <c r="A25" s="58"/>
      <c r="B25" s="48"/>
      <c r="C25" s="48"/>
      <c r="D25" s="239"/>
      <c r="E25" s="236"/>
    </row>
    <row r="26" spans="1:5" ht="13.5">
      <c r="A26" s="58"/>
      <c r="B26" s="49"/>
      <c r="C26" s="320"/>
      <c r="D26" s="320"/>
      <c r="E26" s="320"/>
    </row>
    <row r="27" spans="1:5" ht="13.5">
      <c r="A27" s="58"/>
      <c r="B27" s="49"/>
      <c r="C27" s="125"/>
      <c r="D27" s="240"/>
      <c r="E27" s="240"/>
    </row>
    <row r="28" spans="1:5" ht="13.5">
      <c r="A28" s="58"/>
      <c r="B28" s="49"/>
      <c r="C28" s="125"/>
      <c r="D28" s="240"/>
      <c r="E28" s="240"/>
    </row>
    <row r="29" spans="1:5" ht="13.5">
      <c r="A29" s="58"/>
      <c r="B29" s="49"/>
      <c r="C29" s="125"/>
      <c r="D29" s="240"/>
      <c r="E29" s="240"/>
    </row>
    <row r="30" spans="1:5" ht="13.5">
      <c r="A30" s="58"/>
      <c r="B30" s="49"/>
      <c r="C30" s="125"/>
      <c r="D30" s="240"/>
      <c r="E30" s="240"/>
    </row>
    <row r="31" spans="1:5" ht="13.5">
      <c r="A31" s="58"/>
      <c r="B31" s="49"/>
      <c r="C31" s="125"/>
      <c r="D31" s="240"/>
      <c r="E31" s="240"/>
    </row>
    <row r="32" spans="1:5" ht="13.5">
      <c r="A32" s="58"/>
      <c r="B32" s="49"/>
      <c r="C32" s="125"/>
      <c r="D32" s="240"/>
      <c r="E32" s="240"/>
    </row>
    <row r="33" spans="1:5" ht="13.5">
      <c r="A33" s="58"/>
      <c r="B33" s="49"/>
      <c r="C33" s="125"/>
      <c r="D33" s="240"/>
      <c r="E33" s="240"/>
    </row>
    <row r="34" spans="1:5" ht="13.5">
      <c r="A34" s="58"/>
      <c r="B34" s="49"/>
      <c r="C34" s="125"/>
      <c r="D34" s="240"/>
      <c r="E34" s="240"/>
    </row>
    <row r="35" spans="1:5" ht="13.5">
      <c r="A35" s="58"/>
      <c r="B35" s="49"/>
      <c r="C35" s="125"/>
      <c r="D35" s="240"/>
      <c r="E35" s="240"/>
    </row>
    <row r="36" spans="1:5" ht="13.5">
      <c r="A36" s="58"/>
      <c r="B36" s="49"/>
      <c r="C36" s="125"/>
      <c r="D36" s="240"/>
      <c r="E36" s="240"/>
    </row>
    <row r="37" spans="1:5" ht="13.5">
      <c r="A37" s="58"/>
      <c r="B37" s="49"/>
      <c r="C37" s="125"/>
      <c r="D37" s="240"/>
      <c r="E37" s="240"/>
    </row>
    <row r="38" spans="1:5" ht="13.5">
      <c r="A38" s="58"/>
      <c r="B38" s="49"/>
      <c r="C38" s="125"/>
      <c r="D38" s="240"/>
      <c r="E38" s="240"/>
    </row>
    <row r="39" spans="1:5" ht="13.5">
      <c r="A39" s="58"/>
      <c r="B39" s="49"/>
      <c r="C39" s="125"/>
      <c r="D39" s="240"/>
      <c r="E39" s="240"/>
    </row>
    <row r="40" spans="1:5" ht="13.5">
      <c r="A40" s="58"/>
      <c r="B40" s="49"/>
      <c r="C40" s="125"/>
      <c r="D40" s="240"/>
      <c r="E40" s="240"/>
    </row>
    <row r="41" spans="1:5" ht="13.5">
      <c r="A41" s="58"/>
      <c r="B41" s="49"/>
      <c r="C41" s="230"/>
      <c r="D41" s="240"/>
      <c r="E41" s="240"/>
    </row>
    <row r="42" spans="1:5" ht="13.5">
      <c r="A42" s="58"/>
      <c r="B42" s="49"/>
      <c r="C42" s="230"/>
      <c r="D42" s="240"/>
      <c r="E42" s="240"/>
    </row>
    <row r="43" spans="1:5" ht="13.5">
      <c r="A43" s="58"/>
      <c r="B43" s="49"/>
      <c r="C43" s="230"/>
      <c r="D43" s="240"/>
      <c r="E43" s="240"/>
    </row>
    <row r="44" spans="1:5" ht="13.5">
      <c r="A44" s="58"/>
      <c r="B44" s="49"/>
      <c r="C44" s="230"/>
      <c r="D44" s="240"/>
      <c r="E44" s="240"/>
    </row>
    <row r="45" spans="1:5" ht="13.5">
      <c r="A45" s="58"/>
      <c r="B45" s="49"/>
      <c r="C45" s="230"/>
      <c r="D45" s="240"/>
      <c r="E45" s="240"/>
    </row>
    <row r="46" spans="1:5" ht="13.5">
      <c r="A46" s="58"/>
      <c r="B46" s="49"/>
      <c r="C46" s="230"/>
      <c r="D46" s="240"/>
      <c r="E46" s="240"/>
    </row>
    <row r="47" spans="1:5" ht="13.5">
      <c r="A47" s="58"/>
      <c r="B47" s="49"/>
      <c r="C47" s="230"/>
      <c r="D47" s="240"/>
      <c r="E47" s="240"/>
    </row>
    <row r="48" spans="1:5" ht="13.5">
      <c r="A48" s="58"/>
      <c r="B48" s="49"/>
      <c r="C48" s="230"/>
      <c r="D48" s="240"/>
      <c r="E48" s="240"/>
    </row>
    <row r="49" spans="1:5" ht="13.5">
      <c r="A49" s="58"/>
      <c r="B49" s="49"/>
      <c r="C49" s="125"/>
      <c r="D49" s="240"/>
      <c r="E49" s="240"/>
    </row>
    <row r="50" spans="1:5" ht="13.5">
      <c r="A50" s="58"/>
      <c r="B50" s="49"/>
      <c r="C50" s="125"/>
      <c r="D50" s="240"/>
      <c r="E50" s="240"/>
    </row>
    <row r="51" spans="1:5" ht="13.5">
      <c r="A51" s="58"/>
      <c r="B51" s="49"/>
      <c r="C51" s="125"/>
      <c r="D51" s="240"/>
      <c r="E51" s="240"/>
    </row>
    <row r="52" spans="1:5" ht="13.5">
      <c r="A52" s="58"/>
      <c r="B52" s="49"/>
      <c r="C52" s="125"/>
      <c r="D52" s="240"/>
      <c r="E52" s="240"/>
    </row>
    <row r="53" spans="1:5" ht="13.5">
      <c r="A53" s="58"/>
      <c r="B53" s="49"/>
      <c r="C53" s="125"/>
      <c r="D53" s="240"/>
      <c r="E53" s="240"/>
    </row>
    <row r="54" spans="1:5" ht="13.5">
      <c r="A54" s="58"/>
      <c r="B54" s="49"/>
      <c r="C54" s="125"/>
      <c r="D54" s="240"/>
      <c r="E54" s="240"/>
    </row>
    <row r="55" spans="1:5" ht="13.5">
      <c r="A55" s="58"/>
      <c r="B55" s="49"/>
      <c r="C55" s="125"/>
      <c r="D55" s="240"/>
      <c r="E55" s="240"/>
    </row>
    <row r="56" spans="1:5" ht="13.5">
      <c r="A56" s="63"/>
      <c r="B56" s="20"/>
      <c r="C56" s="125"/>
      <c r="D56" s="236"/>
      <c r="E56" s="283"/>
    </row>
    <row r="57" spans="1:5" ht="27">
      <c r="A57" s="64" t="s">
        <v>15</v>
      </c>
      <c r="B57" s="19" t="s">
        <v>17</v>
      </c>
      <c r="C57" s="40" t="s">
        <v>6</v>
      </c>
      <c r="D57" s="242" t="s">
        <v>299</v>
      </c>
      <c r="E57" s="242" t="s">
        <v>300</v>
      </c>
    </row>
    <row r="58" spans="1:5" ht="13.5">
      <c r="A58" s="65"/>
      <c r="B58" s="24"/>
      <c r="C58" s="122"/>
      <c r="D58" s="243"/>
      <c r="E58" s="296"/>
    </row>
    <row r="59" spans="1:5" ht="13.5">
      <c r="A59" s="65"/>
      <c r="B59" s="52" t="s">
        <v>241</v>
      </c>
      <c r="C59" s="122"/>
      <c r="D59" s="243"/>
      <c r="E59" s="296"/>
    </row>
    <row r="60" spans="1:5" ht="67.5">
      <c r="A60" s="65">
        <v>1</v>
      </c>
      <c r="B60" s="56" t="s">
        <v>255</v>
      </c>
      <c r="C60" s="122"/>
      <c r="D60" s="243"/>
      <c r="E60" s="296"/>
    </row>
    <row r="61" spans="1:5" ht="15.75">
      <c r="A61" s="65"/>
      <c r="B61" s="54" t="s">
        <v>18</v>
      </c>
      <c r="C61" s="53">
        <v>100</v>
      </c>
      <c r="D61" s="244"/>
      <c r="E61" s="252">
        <f>C61*D61</f>
        <v>0</v>
      </c>
    </row>
    <row r="62" spans="1:5" ht="13.5">
      <c r="A62" s="65"/>
      <c r="B62" s="54"/>
      <c r="C62" s="53"/>
      <c r="D62" s="244"/>
      <c r="E62" s="252"/>
    </row>
    <row r="63" spans="1:5" ht="13.5">
      <c r="A63" s="65"/>
      <c r="B63" s="81" t="s">
        <v>242</v>
      </c>
      <c r="C63" s="53"/>
      <c r="D63" s="244"/>
      <c r="E63" s="252"/>
    </row>
    <row r="64" spans="1:5" ht="81">
      <c r="A64" s="65">
        <v>2</v>
      </c>
      <c r="B64" s="55" t="s">
        <v>23</v>
      </c>
      <c r="C64" s="53"/>
      <c r="D64" s="244"/>
      <c r="E64" s="252"/>
    </row>
    <row r="65" spans="1:5" ht="13.5">
      <c r="A65" s="65"/>
      <c r="B65" s="54" t="s">
        <v>243</v>
      </c>
      <c r="C65" s="53">
        <v>5</v>
      </c>
      <c r="D65" s="244"/>
      <c r="E65" s="252">
        <f>C65*D65</f>
        <v>0</v>
      </c>
    </row>
    <row r="66" spans="1:5" ht="13.5">
      <c r="A66" s="65"/>
      <c r="B66" s="54" t="s">
        <v>25</v>
      </c>
      <c r="C66" s="53">
        <v>5</v>
      </c>
      <c r="D66" s="244"/>
      <c r="E66" s="252">
        <f>C66*D66</f>
        <v>0</v>
      </c>
    </row>
    <row r="67" spans="1:5" ht="13.5">
      <c r="A67" s="65"/>
      <c r="B67" s="54"/>
      <c r="C67" s="53"/>
      <c r="D67" s="244"/>
      <c r="E67" s="252"/>
    </row>
    <row r="68" spans="1:5" ht="94.5">
      <c r="A68" s="227">
        <v>4</v>
      </c>
      <c r="B68" s="55" t="s">
        <v>252</v>
      </c>
      <c r="C68" s="53"/>
      <c r="D68" s="244"/>
      <c r="E68" s="252"/>
    </row>
    <row r="69" spans="1:5" ht="15.75">
      <c r="A69" s="227"/>
      <c r="B69" s="54" t="s">
        <v>18</v>
      </c>
      <c r="C69" s="53">
        <v>180</v>
      </c>
      <c r="D69" s="244"/>
      <c r="E69" s="252">
        <f>ROUND(C69*D69,2)</f>
        <v>0</v>
      </c>
    </row>
    <row r="70" spans="1:5" ht="13.5">
      <c r="A70" s="65"/>
      <c r="B70" s="54"/>
      <c r="C70" s="53"/>
      <c r="D70" s="244"/>
      <c r="E70" s="252"/>
    </row>
    <row r="71" spans="1:5" ht="13.5">
      <c r="A71" s="65"/>
      <c r="B71" s="57"/>
      <c r="C71" s="53"/>
      <c r="D71" s="244"/>
      <c r="E71" s="252"/>
    </row>
    <row r="72" spans="1:5" ht="13.5">
      <c r="A72" s="64" t="str">
        <f>A57</f>
        <v>I</v>
      </c>
      <c r="B72" s="16" t="str">
        <f>B57</f>
        <v>PRIPREMNI RADOVI</v>
      </c>
      <c r="C72" s="308">
        <f>SUM(E58:E69)</f>
        <v>0</v>
      </c>
      <c r="D72" s="308"/>
      <c r="E72" s="308"/>
    </row>
    <row r="73" spans="1:5" ht="13.5">
      <c r="A73" s="65"/>
      <c r="B73" s="54"/>
      <c r="C73" s="53"/>
      <c r="D73" s="241"/>
      <c r="E73" s="252"/>
    </row>
    <row r="74" spans="1:5" ht="13.5">
      <c r="A74" s="65"/>
      <c r="B74" s="54"/>
      <c r="C74" s="53"/>
      <c r="D74" s="241"/>
      <c r="E74" s="252"/>
    </row>
    <row r="75" spans="1:5" ht="13.5">
      <c r="A75" s="64" t="s">
        <v>16</v>
      </c>
      <c r="B75" s="19" t="s">
        <v>244</v>
      </c>
      <c r="C75" s="40" t="s">
        <v>6</v>
      </c>
      <c r="D75" s="242" t="s">
        <v>10</v>
      </c>
      <c r="E75" s="242" t="s">
        <v>8</v>
      </c>
    </row>
    <row r="76" spans="1:5" ht="13.5">
      <c r="A76" s="65"/>
      <c r="B76" s="24"/>
      <c r="C76" s="122"/>
      <c r="D76" s="243"/>
      <c r="E76" s="296"/>
    </row>
    <row r="77" spans="1:5" ht="13.5">
      <c r="A77" s="65"/>
      <c r="B77" s="52" t="s">
        <v>245</v>
      </c>
      <c r="C77" s="122"/>
      <c r="D77" s="243"/>
      <c r="E77" s="296"/>
    </row>
    <row r="78" spans="1:5" ht="148.5">
      <c r="A78" s="65">
        <v>1</v>
      </c>
      <c r="B78" s="56" t="s">
        <v>110</v>
      </c>
      <c r="C78" s="122"/>
      <c r="D78" s="243"/>
      <c r="E78" s="296"/>
    </row>
    <row r="79" spans="1:5" ht="15.75">
      <c r="A79" s="65"/>
      <c r="B79" s="54" t="s">
        <v>19</v>
      </c>
      <c r="C79" s="53">
        <v>200</v>
      </c>
      <c r="D79" s="244"/>
      <c r="E79" s="252">
        <f>C79*D79</f>
        <v>0</v>
      </c>
    </row>
    <row r="80" spans="1:5" ht="13.5">
      <c r="A80" s="65"/>
      <c r="B80" s="54"/>
      <c r="C80" s="53"/>
      <c r="D80" s="244"/>
      <c r="E80" s="252"/>
    </row>
    <row r="81" spans="1:5" ht="13.5">
      <c r="A81" s="65"/>
      <c r="B81" s="81" t="s">
        <v>246</v>
      </c>
      <c r="C81" s="53"/>
      <c r="D81" s="244"/>
      <c r="E81" s="252"/>
    </row>
    <row r="82" spans="1:5" ht="256.5">
      <c r="A82" s="65">
        <v>2</v>
      </c>
      <c r="B82" s="55" t="s">
        <v>247</v>
      </c>
      <c r="C82" s="53"/>
      <c r="D82" s="244"/>
      <c r="E82" s="252"/>
    </row>
    <row r="83" spans="1:5" ht="15.75">
      <c r="A83" s="65"/>
      <c r="B83" s="54" t="s">
        <v>19</v>
      </c>
      <c r="C83" s="53">
        <v>400</v>
      </c>
      <c r="D83" s="244"/>
      <c r="E83" s="252">
        <f>C83*D83</f>
        <v>0</v>
      </c>
    </row>
    <row r="84" spans="1:5" ht="13.5">
      <c r="A84" s="65"/>
      <c r="B84" s="81" t="s">
        <v>248</v>
      </c>
      <c r="C84" s="53"/>
      <c r="D84" s="244"/>
      <c r="E84" s="252"/>
    </row>
    <row r="85" spans="1:5" ht="94.5">
      <c r="A85" s="65">
        <v>3</v>
      </c>
      <c r="B85" s="55" t="s">
        <v>249</v>
      </c>
      <c r="C85" s="53"/>
      <c r="D85" s="244"/>
      <c r="E85" s="252"/>
    </row>
    <row r="86" spans="1:5" ht="15.75">
      <c r="A86" s="65"/>
      <c r="B86" s="54" t="s">
        <v>20</v>
      </c>
      <c r="C86" s="53">
        <v>1100</v>
      </c>
      <c r="D86" s="244"/>
      <c r="E86" s="252">
        <f>C86*D86</f>
        <v>0</v>
      </c>
    </row>
    <row r="87" spans="1:5" ht="13.5">
      <c r="A87" s="65"/>
      <c r="B87" s="121"/>
      <c r="C87" s="122"/>
      <c r="D87" s="265"/>
      <c r="E87" s="252"/>
    </row>
    <row r="88" spans="1:5" ht="13.5">
      <c r="A88" s="65"/>
      <c r="B88" s="121"/>
      <c r="C88" s="122"/>
      <c r="D88" s="265"/>
      <c r="E88" s="252"/>
    </row>
    <row r="89" spans="1:5" ht="13.5">
      <c r="A89" s="64" t="str">
        <f>A75</f>
        <v>II</v>
      </c>
      <c r="B89" s="16" t="str">
        <f>B75</f>
        <v>ZEMLJANI RADOVI</v>
      </c>
      <c r="C89" s="308">
        <f>SUM(E76:E88)</f>
        <v>0</v>
      </c>
      <c r="D89" s="308"/>
      <c r="E89" s="308"/>
    </row>
    <row r="90" spans="1:5" ht="13.5">
      <c r="A90" s="66"/>
      <c r="B90" s="17"/>
      <c r="C90" s="18"/>
      <c r="D90" s="246"/>
      <c r="E90" s="246"/>
    </row>
    <row r="91" spans="1:5" ht="13.5">
      <c r="A91" s="66"/>
      <c r="B91" s="17"/>
      <c r="C91" s="18"/>
      <c r="D91" s="246"/>
      <c r="E91" s="246"/>
    </row>
    <row r="92" spans="1:5" ht="13.5">
      <c r="A92" s="64" t="s">
        <v>250</v>
      </c>
      <c r="B92" s="19" t="s">
        <v>22</v>
      </c>
      <c r="C92" s="40" t="s">
        <v>6</v>
      </c>
      <c r="D92" s="242" t="s">
        <v>10</v>
      </c>
      <c r="E92" s="242" t="s">
        <v>8</v>
      </c>
    </row>
    <row r="93" spans="1:5" ht="13.5">
      <c r="A93" s="65"/>
      <c r="B93" s="54"/>
      <c r="C93" s="53"/>
      <c r="D93" s="244"/>
      <c r="E93" s="252"/>
    </row>
    <row r="94" spans="1:5" ht="13.5">
      <c r="A94" s="65"/>
      <c r="B94" s="81" t="s">
        <v>251</v>
      </c>
      <c r="C94" s="53"/>
      <c r="D94" s="244"/>
      <c r="E94" s="252"/>
    </row>
    <row r="95" spans="1:5" ht="175.5">
      <c r="A95" s="65">
        <v>1</v>
      </c>
      <c r="B95" s="111" t="s">
        <v>311</v>
      </c>
      <c r="C95" s="53"/>
      <c r="D95" s="244"/>
      <c r="E95" s="252"/>
    </row>
    <row r="96" spans="1:5" ht="15.75">
      <c r="A96" s="65"/>
      <c r="B96" s="304" t="s">
        <v>308</v>
      </c>
      <c r="C96" s="53">
        <v>900</v>
      </c>
      <c r="D96" s="244"/>
      <c r="E96" s="252">
        <f>ROUND(C96*D96,2)</f>
        <v>0</v>
      </c>
    </row>
    <row r="97" spans="1:5" ht="13.5">
      <c r="A97" s="65"/>
      <c r="B97" s="304"/>
      <c r="C97" s="53"/>
      <c r="D97" s="244"/>
      <c r="E97" s="252"/>
    </row>
    <row r="98" spans="1:5" ht="13.5">
      <c r="A98" s="65"/>
      <c r="B98" s="112" t="s">
        <v>258</v>
      </c>
      <c r="C98" s="53"/>
      <c r="D98" s="244"/>
      <c r="E98" s="252"/>
    </row>
    <row r="99" spans="1:5" ht="175.5">
      <c r="A99" s="227" t="s">
        <v>257</v>
      </c>
      <c r="B99" s="305" t="s">
        <v>310</v>
      </c>
      <c r="C99" s="53"/>
      <c r="D99" s="244"/>
      <c r="E99" s="252"/>
    </row>
    <row r="100" spans="1:5" ht="15.75">
      <c r="A100" s="227"/>
      <c r="B100" s="54" t="s">
        <v>20</v>
      </c>
      <c r="C100" s="53">
        <v>200</v>
      </c>
      <c r="D100" s="244"/>
      <c r="E100" s="252">
        <f>ROUND(C100*D100,2)</f>
        <v>0</v>
      </c>
    </row>
    <row r="101" spans="1:5" ht="13.5">
      <c r="A101" s="65"/>
      <c r="B101" s="54"/>
      <c r="C101" s="53"/>
      <c r="D101" s="244"/>
      <c r="E101" s="252"/>
    </row>
    <row r="102" spans="1:5" ht="13.5">
      <c r="A102" s="65"/>
      <c r="B102" s="54"/>
      <c r="C102" s="53"/>
      <c r="D102" s="244"/>
      <c r="E102" s="252"/>
    </row>
    <row r="103" spans="1:5" ht="13.5">
      <c r="A103" s="65"/>
      <c r="B103" s="54"/>
      <c r="C103" s="53"/>
      <c r="D103" s="244"/>
      <c r="E103" s="252"/>
    </row>
    <row r="104" spans="1:5" ht="13.5">
      <c r="A104" s="64" t="str">
        <f>A92</f>
        <v>VI</v>
      </c>
      <c r="B104" s="16" t="str">
        <f>B92</f>
        <v>ASFALTERSKI RADOVI</v>
      </c>
      <c r="C104" s="308">
        <f>SUM(E96:E100)</f>
        <v>0</v>
      </c>
      <c r="D104" s="308"/>
      <c r="E104" s="308"/>
    </row>
    <row r="105" spans="1:5" ht="14.25" thickBot="1">
      <c r="A105" s="66"/>
      <c r="B105" s="17"/>
      <c r="C105" s="18"/>
      <c r="D105" s="246"/>
      <c r="E105" s="246"/>
    </row>
    <row r="106" spans="1:5" ht="14.25" thickTop="1" thickBot="1">
      <c r="A106" s="309" t="s">
        <v>4</v>
      </c>
      <c r="B106" s="310"/>
      <c r="C106" s="310"/>
      <c r="D106" s="310"/>
      <c r="E106" s="311"/>
    </row>
    <row r="107" spans="1:5" ht="14.25" thickTop="1">
      <c r="A107" s="67"/>
      <c r="B107" s="31"/>
      <c r="C107" s="50"/>
      <c r="D107" s="249"/>
      <c r="E107" s="257"/>
    </row>
    <row r="108" spans="1:5" ht="13.5">
      <c r="A108" s="224" t="str">
        <f>A72</f>
        <v>I</v>
      </c>
      <c r="B108" s="225" t="str">
        <f>B72</f>
        <v>PRIPREMNI RADOVI</v>
      </c>
      <c r="C108" s="332">
        <f>C72</f>
        <v>0</v>
      </c>
      <c r="D108" s="333"/>
      <c r="E108" s="334"/>
    </row>
    <row r="109" spans="1:5" ht="13.5">
      <c r="A109" s="66"/>
      <c r="B109" s="17"/>
      <c r="C109" s="246"/>
      <c r="D109" s="246"/>
      <c r="E109" s="246"/>
    </row>
    <row r="110" spans="1:5" ht="13.5">
      <c r="A110" s="64" t="str">
        <f>A89</f>
        <v>II</v>
      </c>
      <c r="B110" s="16" t="str">
        <f>B89</f>
        <v>ZEMLJANI RADOVI</v>
      </c>
      <c r="C110" s="312">
        <f>C89</f>
        <v>0</v>
      </c>
      <c r="D110" s="312"/>
      <c r="E110" s="312"/>
    </row>
    <row r="111" spans="1:5" ht="13.5">
      <c r="A111" s="66"/>
      <c r="B111" s="17"/>
      <c r="C111" s="246"/>
      <c r="D111" s="246"/>
      <c r="E111" s="246"/>
    </row>
    <row r="112" spans="1:5" ht="13.5">
      <c r="A112" s="64" t="str">
        <f>A104</f>
        <v>VI</v>
      </c>
      <c r="B112" s="16" t="str">
        <f>B104</f>
        <v>ASFALTERSKI RADOVI</v>
      </c>
      <c r="C112" s="312">
        <f>C104</f>
        <v>0</v>
      </c>
      <c r="D112" s="312"/>
      <c r="E112" s="312"/>
    </row>
    <row r="113" spans="1:5" ht="13.5">
      <c r="A113" s="67"/>
      <c r="B113" s="31"/>
      <c r="C113" s="286"/>
      <c r="D113" s="249"/>
      <c r="E113" s="257"/>
    </row>
    <row r="114" spans="1:5" ht="14.25" thickBot="1">
      <c r="A114" s="67"/>
      <c r="B114" s="31"/>
      <c r="C114" s="286"/>
      <c r="D114" s="249"/>
      <c r="E114" s="257"/>
    </row>
    <row r="115" spans="1:5" ht="15" thickTop="1" thickBot="1">
      <c r="A115" s="75"/>
      <c r="B115" s="76" t="s">
        <v>2</v>
      </c>
      <c r="C115" s="307">
        <f>SUM(C108:E112)</f>
        <v>0</v>
      </c>
      <c r="D115" s="307"/>
      <c r="E115" s="307"/>
    </row>
    <row r="116" spans="1:5" ht="14.25" thickTop="1">
      <c r="A116" s="65"/>
      <c r="B116" s="226"/>
      <c r="C116" s="27"/>
      <c r="D116" s="294"/>
      <c r="E116" s="297"/>
    </row>
  </sheetData>
  <mergeCells count="18">
    <mergeCell ref="C104:E104"/>
    <mergeCell ref="C89:E89"/>
    <mergeCell ref="A4:E4"/>
    <mergeCell ref="B11:D11"/>
    <mergeCell ref="B14:D14"/>
    <mergeCell ref="B17:D17"/>
    <mergeCell ref="B18:D18"/>
    <mergeCell ref="B19:D19"/>
    <mergeCell ref="C22:D22"/>
    <mergeCell ref="B23:D23"/>
    <mergeCell ref="B24:D24"/>
    <mergeCell ref="C26:E26"/>
    <mergeCell ref="C72:E72"/>
    <mergeCell ref="A106:E106"/>
    <mergeCell ref="C108:E108"/>
    <mergeCell ref="C110:E110"/>
    <mergeCell ref="C112:E112"/>
    <mergeCell ref="C115:E115"/>
  </mergeCells>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view="pageBreakPreview" zoomScaleNormal="100" zoomScaleSheetLayoutView="100" workbookViewId="0">
      <selection activeCell="C16" sqref="C16:E16"/>
    </sheetView>
  </sheetViews>
  <sheetFormatPr defaultColWidth="9.140625" defaultRowHeight="409.6" customHeight="1"/>
  <cols>
    <col min="1" max="1" width="3.85546875" style="59" customWidth="1"/>
    <col min="2" max="2" width="51.85546875" style="23" customWidth="1"/>
    <col min="3" max="3" width="9.7109375" style="26" bestFit="1" customWidth="1"/>
    <col min="4" max="4" width="11.5703125" style="23" bestFit="1" customWidth="1"/>
    <col min="5" max="5" width="11.42578125" style="23" customWidth="1"/>
    <col min="6" max="6" width="34" style="37" customWidth="1"/>
    <col min="7" max="7" width="21.140625" style="37" customWidth="1"/>
    <col min="8" max="8" width="9.140625" style="36" customWidth="1"/>
    <col min="9" max="9" width="9.140625" style="36"/>
    <col min="10" max="10" width="11" style="36" customWidth="1"/>
    <col min="11" max="11" width="12.85546875" style="36" customWidth="1"/>
    <col min="12" max="12" width="9.140625" style="36"/>
    <col min="13" max="13" width="9.140625" style="38"/>
    <col min="14" max="16384" width="9.140625" style="35"/>
  </cols>
  <sheetData>
    <row r="1" spans="1:13" s="14" customFormat="1" ht="15" customHeight="1" thickBot="1">
      <c r="A1" s="66"/>
      <c r="B1" s="17"/>
      <c r="C1" s="18"/>
      <c r="D1" s="18"/>
      <c r="E1" s="18"/>
      <c r="F1" s="12"/>
      <c r="G1" s="12"/>
      <c r="H1" s="11"/>
      <c r="I1" s="11"/>
      <c r="J1" s="11"/>
      <c r="K1" s="11"/>
      <c r="L1" s="11"/>
      <c r="M1" s="13"/>
    </row>
    <row r="2" spans="1:13" s="30" customFormat="1" ht="18" customHeight="1" thickTop="1" thickBot="1">
      <c r="A2" s="309" t="s">
        <v>37</v>
      </c>
      <c r="B2" s="310"/>
      <c r="C2" s="310"/>
      <c r="D2" s="310"/>
      <c r="E2" s="311"/>
      <c r="F2" s="4"/>
      <c r="G2" s="4"/>
      <c r="H2" s="28"/>
      <c r="I2" s="28"/>
      <c r="J2" s="28"/>
      <c r="K2" s="28"/>
      <c r="L2" s="28"/>
      <c r="M2" s="29"/>
    </row>
    <row r="3" spans="1:13" s="30" customFormat="1" ht="14.25" thickTop="1">
      <c r="A3" s="67"/>
      <c r="B3" s="31"/>
      <c r="C3" s="50"/>
      <c r="D3" s="51"/>
      <c r="E3" s="26"/>
      <c r="F3" s="4"/>
      <c r="G3" s="4"/>
      <c r="H3" s="28"/>
      <c r="I3" s="28"/>
      <c r="J3" s="28"/>
      <c r="K3" s="28"/>
      <c r="L3" s="28"/>
      <c r="M3" s="29"/>
    </row>
    <row r="4" spans="1:13" s="14" customFormat="1" ht="15" customHeight="1">
      <c r="A4" s="66"/>
      <c r="B4" s="17"/>
      <c r="C4" s="18"/>
      <c r="D4" s="18"/>
      <c r="E4" s="18"/>
      <c r="F4" s="12"/>
      <c r="G4" s="12"/>
      <c r="H4" s="11"/>
      <c r="I4" s="11"/>
      <c r="J4" s="11"/>
      <c r="K4" s="11"/>
      <c r="L4" s="11"/>
      <c r="M4" s="13"/>
    </row>
    <row r="5" spans="1:13" s="14" customFormat="1" ht="15" customHeight="1">
      <c r="A5" s="66"/>
      <c r="B5" s="17"/>
      <c r="C5" s="104"/>
      <c r="D5" s="104"/>
      <c r="E5" s="104"/>
      <c r="F5" s="12"/>
      <c r="G5" s="12"/>
      <c r="H5" s="11"/>
      <c r="I5" s="11"/>
      <c r="J5" s="11"/>
      <c r="K5" s="11"/>
      <c r="L5" s="11"/>
      <c r="M5" s="13"/>
    </row>
    <row r="6" spans="1:13" s="30" customFormat="1" ht="13.5">
      <c r="A6" s="337" t="s">
        <v>55</v>
      </c>
      <c r="B6" s="338"/>
      <c r="C6" s="335">
        <f>SUM('Makadamski putevi'!C87:E87)</f>
        <v>0</v>
      </c>
      <c r="D6" s="335"/>
      <c r="E6" s="335"/>
      <c r="F6" s="68"/>
      <c r="G6" s="69"/>
      <c r="H6" s="69"/>
      <c r="I6" s="69"/>
      <c r="J6" s="32"/>
      <c r="K6" s="33"/>
      <c r="L6" s="69"/>
      <c r="M6" s="29"/>
    </row>
    <row r="7" spans="1:13" s="30" customFormat="1" ht="13.5">
      <c r="A7" s="78"/>
      <c r="B7" s="78"/>
      <c r="C7" s="298"/>
      <c r="D7" s="298"/>
      <c r="E7" s="298"/>
      <c r="F7" s="68"/>
      <c r="G7" s="69"/>
      <c r="H7" s="69"/>
      <c r="I7" s="69"/>
      <c r="J7" s="32"/>
      <c r="K7" s="33"/>
      <c r="L7" s="69"/>
      <c r="M7" s="29"/>
    </row>
    <row r="8" spans="1:13" s="30" customFormat="1" ht="13.5">
      <c r="A8" s="337" t="s">
        <v>56</v>
      </c>
      <c r="B8" s="338"/>
      <c r="C8" s="335">
        <f>SUM(Oborinska!C91)</f>
        <v>0</v>
      </c>
      <c r="D8" s="335"/>
      <c r="E8" s="335"/>
      <c r="F8" s="82"/>
      <c r="G8" s="83"/>
      <c r="H8" s="83"/>
      <c r="I8" s="83"/>
      <c r="J8" s="32"/>
      <c r="K8" s="33"/>
      <c r="L8" s="83"/>
      <c r="M8" s="29"/>
    </row>
    <row r="9" spans="1:13" s="30" customFormat="1" ht="13.5">
      <c r="A9" s="78"/>
      <c r="B9" s="78"/>
      <c r="C9" s="298"/>
      <c r="D9" s="298"/>
      <c r="E9" s="298"/>
      <c r="F9" s="82"/>
      <c r="G9" s="83"/>
      <c r="H9" s="83"/>
      <c r="I9" s="83"/>
      <c r="J9" s="32"/>
      <c r="K9" s="33"/>
      <c r="L9" s="83"/>
      <c r="M9" s="29"/>
    </row>
    <row r="10" spans="1:13" s="30" customFormat="1" ht="13.5">
      <c r="A10" s="337" t="s">
        <v>38</v>
      </c>
      <c r="B10" s="338"/>
      <c r="C10" s="335">
        <f>'Prekopi '!C123:E123</f>
        <v>0</v>
      </c>
      <c r="D10" s="335"/>
      <c r="E10" s="335"/>
      <c r="F10" s="68"/>
      <c r="G10" s="69"/>
      <c r="H10" s="69"/>
      <c r="I10" s="69"/>
      <c r="J10" s="32"/>
      <c r="K10" s="33"/>
      <c r="L10" s="69"/>
      <c r="M10" s="29"/>
    </row>
    <row r="11" spans="1:13" s="30" customFormat="1" ht="13.5">
      <c r="A11" s="67"/>
      <c r="B11" s="31"/>
      <c r="C11" s="299"/>
      <c r="D11" s="300"/>
      <c r="E11" s="301"/>
      <c r="F11" s="4"/>
      <c r="G11" s="4"/>
      <c r="H11" s="28"/>
      <c r="I11" s="28"/>
      <c r="J11" s="28"/>
      <c r="K11" s="28"/>
      <c r="L11" s="28"/>
      <c r="M11" s="29"/>
    </row>
    <row r="12" spans="1:13" s="30" customFormat="1" ht="13.5">
      <c r="A12" s="337" t="s">
        <v>256</v>
      </c>
      <c r="B12" s="338"/>
      <c r="C12" s="335">
        <f>SUM('Smokovačka ulica'!F119)</f>
        <v>0</v>
      </c>
      <c r="D12" s="335"/>
      <c r="E12" s="335"/>
      <c r="F12" s="99"/>
      <c r="G12" s="4"/>
      <c r="H12" s="28"/>
      <c r="I12" s="28"/>
      <c r="J12" s="28"/>
      <c r="K12" s="28"/>
      <c r="L12" s="28"/>
      <c r="M12" s="29"/>
    </row>
    <row r="13" spans="1:13" s="30" customFormat="1" ht="13.5">
      <c r="A13" s="78"/>
      <c r="B13" s="78"/>
      <c r="C13" s="298"/>
      <c r="D13" s="298"/>
      <c r="E13" s="298"/>
      <c r="F13" s="99"/>
      <c r="G13" s="4"/>
      <c r="H13" s="28"/>
      <c r="I13" s="28"/>
      <c r="J13" s="28"/>
      <c r="K13" s="28"/>
      <c r="L13" s="28"/>
      <c r="M13" s="29"/>
    </row>
    <row r="14" spans="1:13" s="30" customFormat="1" ht="13.5">
      <c r="A14" s="337" t="s">
        <v>253</v>
      </c>
      <c r="B14" s="338"/>
      <c r="C14" s="335">
        <f>SUM('Ulica Kadile'!C115:E115)</f>
        <v>0</v>
      </c>
      <c r="D14" s="335"/>
      <c r="E14" s="335"/>
      <c r="F14" s="99"/>
      <c r="G14" s="4"/>
      <c r="H14" s="28"/>
      <c r="I14" s="28"/>
      <c r="J14" s="28"/>
      <c r="K14" s="28"/>
      <c r="L14" s="28"/>
      <c r="M14" s="29"/>
    </row>
    <row r="15" spans="1:13" s="30" customFormat="1" ht="13.5">
      <c r="A15" s="78"/>
      <c r="B15" s="78"/>
      <c r="C15" s="298"/>
      <c r="D15" s="298"/>
      <c r="E15" s="298"/>
      <c r="F15" s="4"/>
      <c r="G15" s="4"/>
      <c r="H15" s="28"/>
      <c r="I15" s="28"/>
      <c r="J15" s="28"/>
      <c r="K15" s="28"/>
      <c r="L15" s="28"/>
      <c r="M15" s="29"/>
    </row>
    <row r="16" spans="1:13" s="14" customFormat="1" ht="15" customHeight="1">
      <c r="A16" s="339" t="s">
        <v>2</v>
      </c>
      <c r="B16" s="340"/>
      <c r="C16" s="336">
        <f>SUM(C5:E14)</f>
        <v>0</v>
      </c>
      <c r="D16" s="336"/>
      <c r="E16" s="336"/>
      <c r="F16" s="70"/>
      <c r="G16" s="347"/>
      <c r="H16" s="347"/>
      <c r="I16" s="347"/>
      <c r="J16" s="34"/>
      <c r="K16" s="11"/>
      <c r="L16" s="11"/>
      <c r="M16" s="13"/>
    </row>
    <row r="17" spans="1:13" s="6" customFormat="1" ht="13.5">
      <c r="A17" s="59"/>
      <c r="B17" s="23"/>
      <c r="C17" s="301"/>
      <c r="D17" s="302"/>
      <c r="E17" s="302"/>
      <c r="F17" s="7"/>
      <c r="G17" s="7"/>
      <c r="H17" s="72"/>
      <c r="I17" s="72"/>
      <c r="J17" s="72"/>
      <c r="K17" s="72"/>
      <c r="L17" s="72"/>
      <c r="M17" s="5"/>
    </row>
    <row r="18" spans="1:13" s="6" customFormat="1" ht="13.5">
      <c r="A18" s="339" t="s">
        <v>5</v>
      </c>
      <c r="B18" s="340"/>
      <c r="C18" s="341">
        <f>C16*0.25</f>
        <v>0</v>
      </c>
      <c r="D18" s="342"/>
      <c r="E18" s="343"/>
      <c r="F18" s="7"/>
      <c r="G18" s="7"/>
      <c r="H18" s="72"/>
      <c r="I18" s="72"/>
      <c r="J18" s="72"/>
      <c r="K18" s="72"/>
      <c r="L18" s="72"/>
      <c r="M18" s="5"/>
    </row>
    <row r="19" spans="1:13" s="6" customFormat="1" ht="14.25" thickBot="1">
      <c r="A19" s="59"/>
      <c r="B19" s="23"/>
      <c r="C19" s="301"/>
      <c r="D19" s="302"/>
      <c r="E19" s="302"/>
      <c r="F19" s="7"/>
      <c r="G19" s="7"/>
      <c r="H19" s="72"/>
      <c r="I19" s="72"/>
      <c r="J19" s="72"/>
      <c r="K19" s="72"/>
      <c r="L19" s="72"/>
      <c r="M19" s="5"/>
    </row>
    <row r="20" spans="1:13" s="6" customFormat="1" ht="15" thickTop="1" thickBot="1">
      <c r="A20" s="345" t="s">
        <v>39</v>
      </c>
      <c r="B20" s="346"/>
      <c r="C20" s="344">
        <f>C16+C18</f>
        <v>0</v>
      </c>
      <c r="D20" s="344"/>
      <c r="E20" s="344"/>
      <c r="F20" s="7"/>
      <c r="G20" s="7"/>
      <c r="H20" s="72"/>
      <c r="I20" s="72"/>
      <c r="J20" s="72"/>
      <c r="K20" s="72"/>
      <c r="L20" s="72"/>
      <c r="M20" s="5"/>
    </row>
    <row r="21" spans="1:13" s="6" customFormat="1" ht="14.25" thickTop="1">
      <c r="A21" s="59"/>
      <c r="B21" s="23"/>
      <c r="C21" s="26"/>
      <c r="D21" s="23"/>
      <c r="E21" s="23"/>
      <c r="F21" s="7"/>
      <c r="G21" s="7"/>
      <c r="H21" s="72"/>
      <c r="I21" s="72"/>
      <c r="J21" s="72"/>
      <c r="K21" s="72"/>
      <c r="L21" s="72"/>
      <c r="M21" s="5"/>
    </row>
    <row r="22" spans="1:13" s="6" customFormat="1" ht="13.5">
      <c r="A22" s="59"/>
      <c r="B22" s="23"/>
      <c r="C22" s="26"/>
      <c r="D22" s="23"/>
      <c r="E22" s="23"/>
      <c r="F22" s="7"/>
      <c r="G22" s="7"/>
      <c r="H22" s="72"/>
      <c r="I22" s="72"/>
      <c r="J22" s="72"/>
      <c r="K22" s="72"/>
      <c r="L22" s="72"/>
      <c r="M22" s="5"/>
    </row>
    <row r="23" spans="1:13" s="6" customFormat="1" ht="13.5">
      <c r="A23" s="59"/>
      <c r="B23" s="23"/>
      <c r="C23" s="26"/>
      <c r="D23" s="23"/>
      <c r="E23" s="23"/>
      <c r="F23" s="7"/>
      <c r="G23" s="7"/>
      <c r="H23" s="72"/>
      <c r="I23" s="72"/>
      <c r="J23" s="72"/>
      <c r="K23" s="72"/>
      <c r="L23" s="72"/>
      <c r="M23" s="5"/>
    </row>
    <row r="24" spans="1:13" s="6" customFormat="1" ht="13.5">
      <c r="A24" s="59"/>
      <c r="B24" s="23"/>
      <c r="C24" s="26"/>
      <c r="D24" s="23"/>
      <c r="E24" s="23"/>
      <c r="F24" s="7"/>
      <c r="G24" s="7"/>
      <c r="H24" s="72"/>
      <c r="I24" s="72"/>
      <c r="J24" s="72"/>
      <c r="K24" s="72"/>
      <c r="L24" s="72"/>
      <c r="M24" s="5"/>
    </row>
    <row r="25" spans="1:13" s="6" customFormat="1" ht="13.5">
      <c r="A25" s="59"/>
      <c r="B25" s="23"/>
      <c r="C25" s="26"/>
      <c r="D25" s="23"/>
      <c r="E25" s="23"/>
      <c r="F25" s="7"/>
      <c r="G25" s="7"/>
      <c r="H25" s="72"/>
      <c r="I25" s="72"/>
      <c r="J25" s="72"/>
      <c r="K25" s="72"/>
      <c r="L25" s="72"/>
      <c r="M25" s="5"/>
    </row>
    <row r="26" spans="1:13" s="6" customFormat="1" ht="13.5">
      <c r="A26" s="59"/>
      <c r="B26" s="23"/>
      <c r="C26" s="26"/>
      <c r="D26" s="23"/>
      <c r="E26" s="23"/>
      <c r="F26" s="7"/>
      <c r="G26" s="7"/>
      <c r="H26" s="72"/>
      <c r="I26" s="72"/>
      <c r="J26" s="72"/>
      <c r="K26" s="72"/>
      <c r="L26" s="72"/>
      <c r="M26" s="5"/>
    </row>
    <row r="27" spans="1:13" s="6" customFormat="1" ht="13.5">
      <c r="A27" s="59"/>
      <c r="B27" s="23"/>
      <c r="C27" s="26"/>
      <c r="D27" s="23"/>
      <c r="E27" s="23"/>
      <c r="F27" s="7"/>
      <c r="G27" s="7"/>
      <c r="H27" s="72"/>
      <c r="I27" s="72"/>
      <c r="J27" s="72"/>
      <c r="K27" s="72"/>
      <c r="L27" s="72"/>
      <c r="M27" s="5"/>
    </row>
    <row r="28" spans="1:13" s="6" customFormat="1" ht="13.5">
      <c r="A28" s="59"/>
      <c r="B28" s="23"/>
      <c r="C28" s="26"/>
      <c r="D28" s="23"/>
      <c r="E28" s="23"/>
      <c r="F28" s="7"/>
      <c r="G28" s="7"/>
      <c r="H28" s="72"/>
      <c r="I28" s="72"/>
      <c r="J28" s="72"/>
      <c r="K28" s="72"/>
      <c r="L28" s="72"/>
      <c r="M28" s="5"/>
    </row>
    <row r="29" spans="1:13" s="6" customFormat="1" ht="13.5">
      <c r="A29" s="59"/>
      <c r="B29" s="23"/>
      <c r="C29" s="26"/>
      <c r="D29" s="23"/>
      <c r="E29" s="23"/>
      <c r="F29" s="7"/>
      <c r="G29" s="7"/>
      <c r="H29" s="72"/>
      <c r="I29" s="72"/>
      <c r="J29" s="72"/>
      <c r="K29" s="72"/>
      <c r="L29" s="72"/>
      <c r="M29" s="5"/>
    </row>
    <row r="30" spans="1:13" s="6" customFormat="1" ht="13.5">
      <c r="A30" s="59"/>
      <c r="B30" s="23"/>
      <c r="C30" s="26"/>
      <c r="D30" s="23"/>
      <c r="E30" s="23"/>
      <c r="F30" s="7"/>
      <c r="G30" s="7"/>
      <c r="H30" s="72"/>
      <c r="I30" s="72"/>
      <c r="J30" s="72"/>
      <c r="K30" s="72"/>
      <c r="L30" s="72"/>
      <c r="M30" s="5"/>
    </row>
    <row r="31" spans="1:13" s="6" customFormat="1" ht="13.5">
      <c r="A31" s="59"/>
      <c r="B31" s="23"/>
      <c r="C31" s="26"/>
      <c r="D31" s="23"/>
      <c r="E31" s="23"/>
      <c r="F31" s="7"/>
      <c r="G31" s="7"/>
      <c r="H31" s="72"/>
      <c r="I31" s="72"/>
      <c r="J31" s="72"/>
      <c r="K31" s="72"/>
      <c r="L31" s="72"/>
      <c r="M31" s="5"/>
    </row>
    <row r="32" spans="1:13" s="6" customFormat="1" ht="13.5">
      <c r="A32" s="59"/>
      <c r="B32" s="23"/>
      <c r="C32" s="26"/>
      <c r="D32" s="23"/>
      <c r="E32" s="23"/>
      <c r="F32" s="7"/>
      <c r="G32" s="7"/>
      <c r="H32" s="72"/>
      <c r="I32" s="72"/>
      <c r="J32" s="72"/>
      <c r="K32" s="72"/>
      <c r="L32" s="72"/>
      <c r="M32" s="5"/>
    </row>
    <row r="33" spans="1:13" s="6" customFormat="1" ht="13.5">
      <c r="A33" s="59"/>
      <c r="B33" s="23"/>
      <c r="C33" s="26"/>
      <c r="D33" s="23"/>
      <c r="E33" s="23"/>
      <c r="F33" s="7"/>
      <c r="G33" s="7"/>
      <c r="H33" s="72"/>
      <c r="I33" s="72"/>
      <c r="J33" s="72"/>
      <c r="K33" s="72"/>
      <c r="L33" s="72"/>
      <c r="M33" s="5"/>
    </row>
    <row r="34" spans="1:13" s="6" customFormat="1" ht="13.5">
      <c r="A34" s="59"/>
      <c r="B34" s="23"/>
      <c r="C34" s="26"/>
      <c r="D34" s="23"/>
      <c r="E34" s="23"/>
      <c r="F34" s="7"/>
      <c r="G34" s="7"/>
      <c r="H34" s="72"/>
      <c r="I34" s="72"/>
      <c r="J34" s="72"/>
      <c r="K34" s="72"/>
      <c r="L34" s="72"/>
      <c r="M34" s="5"/>
    </row>
    <row r="35" spans="1:13" s="6" customFormat="1" ht="13.5">
      <c r="A35" s="59"/>
      <c r="B35" s="23"/>
      <c r="C35" s="26"/>
      <c r="D35" s="23"/>
      <c r="E35" s="23"/>
      <c r="F35" s="7"/>
      <c r="G35" s="7"/>
      <c r="H35" s="72"/>
      <c r="I35" s="72"/>
      <c r="J35" s="72"/>
      <c r="K35" s="72"/>
      <c r="L35" s="72"/>
      <c r="M35" s="5"/>
    </row>
    <row r="36" spans="1:13" s="6" customFormat="1" ht="13.5">
      <c r="A36" s="59"/>
      <c r="B36" s="23"/>
      <c r="C36" s="26"/>
      <c r="D36" s="23"/>
      <c r="E36" s="23"/>
      <c r="F36" s="7"/>
      <c r="G36" s="7"/>
      <c r="H36" s="72"/>
      <c r="I36" s="72"/>
      <c r="J36" s="72"/>
      <c r="K36" s="72"/>
      <c r="L36" s="72"/>
      <c r="M36" s="5"/>
    </row>
    <row r="37" spans="1:13" s="6" customFormat="1" ht="13.5">
      <c r="A37" s="59"/>
      <c r="B37" s="23"/>
      <c r="C37" s="26"/>
      <c r="D37" s="23"/>
      <c r="E37" s="23"/>
      <c r="F37" s="7"/>
      <c r="G37" s="7"/>
      <c r="H37" s="72"/>
      <c r="I37" s="72"/>
      <c r="J37" s="72"/>
      <c r="K37" s="72"/>
      <c r="L37" s="72"/>
      <c r="M37" s="5"/>
    </row>
    <row r="38" spans="1:13" s="6" customFormat="1" ht="13.5">
      <c r="A38" s="59"/>
      <c r="B38" s="23"/>
      <c r="C38" s="26"/>
      <c r="D38" s="23"/>
      <c r="E38" s="23"/>
      <c r="F38" s="7"/>
      <c r="G38" s="7"/>
      <c r="H38" s="72"/>
      <c r="I38" s="72"/>
      <c r="J38" s="72"/>
      <c r="K38" s="72"/>
      <c r="L38" s="72"/>
      <c r="M38" s="5"/>
    </row>
    <row r="39" spans="1:13" s="6" customFormat="1" ht="13.5">
      <c r="A39" s="59"/>
      <c r="B39" s="23"/>
      <c r="C39" s="26"/>
      <c r="D39" s="23"/>
      <c r="E39" s="23"/>
      <c r="F39" s="7"/>
      <c r="G39" s="7"/>
      <c r="H39" s="72"/>
      <c r="I39" s="72"/>
      <c r="J39" s="72"/>
      <c r="K39" s="72"/>
      <c r="L39" s="72"/>
      <c r="M39" s="5"/>
    </row>
    <row r="40" spans="1:13" s="6" customFormat="1" ht="13.5">
      <c r="A40" s="59"/>
      <c r="B40" s="23"/>
      <c r="C40" s="26"/>
      <c r="D40" s="23"/>
      <c r="E40" s="23"/>
      <c r="F40" s="7"/>
      <c r="G40" s="7"/>
      <c r="H40" s="72"/>
      <c r="I40" s="72"/>
      <c r="J40" s="72"/>
      <c r="K40" s="72"/>
      <c r="L40" s="72"/>
      <c r="M40" s="5"/>
    </row>
    <row r="41" spans="1:13" s="6" customFormat="1" ht="13.5">
      <c r="A41" s="59"/>
      <c r="B41" s="23"/>
      <c r="C41" s="26"/>
      <c r="D41" s="23"/>
      <c r="E41" s="23"/>
      <c r="F41" s="7"/>
      <c r="G41" s="7"/>
      <c r="H41" s="72"/>
      <c r="I41" s="72"/>
      <c r="J41" s="72"/>
      <c r="K41" s="72"/>
      <c r="L41" s="72"/>
      <c r="M41" s="5"/>
    </row>
    <row r="42" spans="1:13" s="6" customFormat="1" ht="13.5">
      <c r="A42" s="59"/>
      <c r="B42" s="23"/>
      <c r="C42" s="26"/>
      <c r="D42" s="23"/>
      <c r="E42" s="23"/>
      <c r="F42" s="7"/>
      <c r="G42" s="7"/>
      <c r="H42" s="72"/>
      <c r="I42" s="72"/>
      <c r="J42" s="72"/>
      <c r="K42" s="72"/>
      <c r="L42" s="72"/>
      <c r="M42" s="5"/>
    </row>
    <row r="43" spans="1:13" s="6" customFormat="1" ht="13.5">
      <c r="A43" s="59"/>
      <c r="B43" s="23"/>
      <c r="C43" s="26"/>
      <c r="D43" s="23"/>
      <c r="E43" s="23"/>
      <c r="F43" s="7"/>
      <c r="G43" s="7"/>
      <c r="H43" s="72"/>
      <c r="I43" s="72"/>
      <c r="J43" s="72"/>
      <c r="K43" s="72"/>
      <c r="L43" s="72"/>
      <c r="M43" s="5"/>
    </row>
    <row r="44" spans="1:13" s="6" customFormat="1" ht="13.5">
      <c r="A44" s="59"/>
      <c r="B44" s="23"/>
      <c r="C44" s="26"/>
      <c r="D44" s="23"/>
      <c r="E44" s="23"/>
      <c r="F44" s="7"/>
      <c r="G44" s="7"/>
      <c r="H44" s="72"/>
      <c r="I44" s="72"/>
      <c r="J44" s="72"/>
      <c r="K44" s="72"/>
      <c r="L44" s="72"/>
      <c r="M44" s="5"/>
    </row>
    <row r="45" spans="1:13" s="6" customFormat="1" ht="13.5">
      <c r="A45" s="59"/>
      <c r="B45" s="23"/>
      <c r="C45" s="26"/>
      <c r="D45" s="23"/>
      <c r="E45" s="23"/>
      <c r="F45" s="7"/>
      <c r="G45" s="7"/>
      <c r="H45" s="72"/>
      <c r="I45" s="72"/>
      <c r="J45" s="72"/>
      <c r="K45" s="72"/>
      <c r="L45" s="72"/>
      <c r="M45" s="5"/>
    </row>
    <row r="46" spans="1:13" s="6" customFormat="1" ht="13.5">
      <c r="A46" s="59"/>
      <c r="B46" s="23"/>
      <c r="C46" s="26"/>
      <c r="D46" s="23"/>
      <c r="E46" s="23"/>
      <c r="F46" s="7"/>
      <c r="G46" s="7"/>
      <c r="H46" s="72"/>
      <c r="I46" s="72"/>
      <c r="J46" s="72"/>
      <c r="K46" s="72"/>
      <c r="L46" s="72"/>
      <c r="M46" s="5"/>
    </row>
    <row r="47" spans="1:13" s="6" customFormat="1" ht="13.5">
      <c r="A47" s="59"/>
      <c r="B47" s="23"/>
      <c r="C47" s="26"/>
      <c r="D47" s="23"/>
      <c r="E47" s="23"/>
      <c r="F47" s="7"/>
      <c r="G47" s="7"/>
      <c r="H47" s="72"/>
      <c r="I47" s="72"/>
      <c r="J47" s="72"/>
      <c r="K47" s="72"/>
      <c r="L47" s="72"/>
      <c r="M47" s="5"/>
    </row>
    <row r="48" spans="1:13" s="6" customFormat="1" ht="13.5">
      <c r="A48" s="59"/>
      <c r="B48" s="23"/>
      <c r="C48" s="26"/>
      <c r="D48" s="23"/>
      <c r="E48" s="23"/>
      <c r="F48" s="7"/>
      <c r="G48" s="7"/>
      <c r="H48" s="72"/>
      <c r="I48" s="72"/>
      <c r="J48" s="72"/>
      <c r="K48" s="72"/>
      <c r="L48" s="72"/>
      <c r="M48" s="5"/>
    </row>
    <row r="49" spans="1:13" s="6" customFormat="1" ht="13.5">
      <c r="A49" s="59"/>
      <c r="B49" s="23"/>
      <c r="C49" s="26"/>
      <c r="D49" s="23"/>
      <c r="E49" s="23"/>
      <c r="F49" s="7"/>
      <c r="G49" s="7"/>
      <c r="H49" s="72"/>
      <c r="I49" s="72"/>
      <c r="J49" s="72"/>
      <c r="K49" s="72"/>
      <c r="L49" s="72"/>
      <c r="M49" s="5"/>
    </row>
    <row r="50" spans="1:13" s="6" customFormat="1" ht="13.5">
      <c r="A50" s="59"/>
      <c r="B50" s="23"/>
      <c r="C50" s="26"/>
      <c r="D50" s="23"/>
      <c r="E50" s="23"/>
      <c r="F50" s="7"/>
      <c r="G50" s="7"/>
      <c r="H50" s="72"/>
      <c r="I50" s="72"/>
      <c r="J50" s="72"/>
      <c r="K50" s="72"/>
      <c r="L50" s="72"/>
      <c r="M50" s="5"/>
    </row>
    <row r="51" spans="1:13" s="6" customFormat="1" ht="13.5">
      <c r="A51" s="59"/>
      <c r="B51" s="23"/>
      <c r="C51" s="26"/>
      <c r="D51" s="23"/>
      <c r="E51" s="23"/>
      <c r="F51" s="7"/>
      <c r="G51" s="7"/>
      <c r="H51" s="72"/>
      <c r="I51" s="72"/>
      <c r="J51" s="72"/>
      <c r="K51" s="72"/>
      <c r="L51" s="72"/>
      <c r="M51" s="5"/>
    </row>
    <row r="52" spans="1:13" s="6" customFormat="1" ht="13.5">
      <c r="A52" s="59"/>
      <c r="B52" s="23"/>
      <c r="C52" s="26"/>
      <c r="D52" s="23"/>
      <c r="E52" s="23"/>
      <c r="F52" s="7"/>
      <c r="G52" s="7"/>
      <c r="H52" s="72"/>
      <c r="I52" s="72"/>
      <c r="J52" s="72"/>
      <c r="K52" s="72"/>
      <c r="L52" s="72"/>
      <c r="M52" s="5"/>
    </row>
    <row r="53" spans="1:13" s="6" customFormat="1" ht="13.5">
      <c r="A53" s="59"/>
      <c r="B53" s="23"/>
      <c r="C53" s="26"/>
      <c r="D53" s="23"/>
      <c r="E53" s="23"/>
      <c r="F53" s="7"/>
      <c r="G53" s="7"/>
      <c r="H53" s="72"/>
      <c r="I53" s="72"/>
      <c r="J53" s="72"/>
      <c r="K53" s="72"/>
      <c r="L53" s="72"/>
      <c r="M53" s="5"/>
    </row>
    <row r="54" spans="1:13" s="6" customFormat="1" ht="13.5">
      <c r="A54" s="59"/>
      <c r="B54" s="23"/>
      <c r="C54" s="26"/>
      <c r="D54" s="23"/>
      <c r="E54" s="23"/>
      <c r="F54" s="7"/>
      <c r="G54" s="7"/>
      <c r="H54" s="72"/>
      <c r="I54" s="72"/>
      <c r="J54" s="72"/>
      <c r="K54" s="72"/>
      <c r="L54" s="72"/>
      <c r="M54" s="5"/>
    </row>
    <row r="55" spans="1:13" s="6" customFormat="1" ht="13.5">
      <c r="A55" s="59"/>
      <c r="B55" s="23"/>
      <c r="C55" s="26"/>
      <c r="D55" s="23"/>
      <c r="E55" s="23"/>
      <c r="F55" s="7"/>
      <c r="G55" s="7"/>
      <c r="H55" s="72"/>
      <c r="I55" s="72"/>
      <c r="J55" s="72"/>
      <c r="K55" s="72"/>
      <c r="L55" s="72"/>
      <c r="M55" s="5"/>
    </row>
    <row r="56" spans="1:13" s="6" customFormat="1" ht="13.5">
      <c r="A56" s="59"/>
      <c r="B56" s="23"/>
      <c r="C56" s="26"/>
      <c r="D56" s="23"/>
      <c r="E56" s="23"/>
      <c r="F56" s="7"/>
      <c r="G56" s="7"/>
      <c r="H56" s="72"/>
      <c r="I56" s="72"/>
      <c r="J56" s="72"/>
      <c r="K56" s="72"/>
      <c r="L56" s="72"/>
      <c r="M56" s="5"/>
    </row>
    <row r="57" spans="1:13" s="6" customFormat="1" ht="13.5">
      <c r="A57" s="59"/>
      <c r="B57" s="23"/>
      <c r="C57" s="26"/>
      <c r="D57" s="23"/>
      <c r="E57" s="23"/>
      <c r="F57" s="7"/>
      <c r="G57" s="7"/>
      <c r="H57" s="72"/>
      <c r="I57" s="72"/>
      <c r="J57" s="72"/>
      <c r="K57" s="72"/>
      <c r="L57" s="72"/>
      <c r="M57" s="5"/>
    </row>
    <row r="58" spans="1:13" s="6" customFormat="1" ht="13.5">
      <c r="A58" s="59"/>
      <c r="B58" s="23"/>
      <c r="C58" s="26"/>
      <c r="D58" s="23"/>
      <c r="E58" s="23"/>
      <c r="F58" s="7"/>
      <c r="G58" s="7"/>
      <c r="H58" s="72"/>
      <c r="I58" s="72"/>
      <c r="J58" s="72"/>
      <c r="K58" s="72"/>
      <c r="L58" s="72"/>
      <c r="M58" s="5"/>
    </row>
    <row r="59" spans="1:13" s="6" customFormat="1" ht="13.5">
      <c r="A59" s="59"/>
      <c r="B59" s="23"/>
      <c r="C59" s="26"/>
      <c r="D59" s="23"/>
      <c r="E59" s="23"/>
      <c r="F59" s="7"/>
      <c r="G59" s="7"/>
      <c r="H59" s="72"/>
      <c r="I59" s="72"/>
      <c r="J59" s="72"/>
      <c r="K59" s="72"/>
      <c r="L59" s="72"/>
      <c r="M59" s="5"/>
    </row>
    <row r="60" spans="1:13" s="6" customFormat="1" ht="13.5">
      <c r="A60" s="59"/>
      <c r="B60" s="23"/>
      <c r="C60" s="26"/>
      <c r="D60" s="23"/>
      <c r="E60" s="23"/>
      <c r="F60" s="7"/>
      <c r="G60" s="7"/>
      <c r="H60" s="72"/>
      <c r="I60" s="72"/>
      <c r="J60" s="72"/>
      <c r="K60" s="72"/>
      <c r="L60" s="72"/>
      <c r="M60" s="5"/>
    </row>
    <row r="61" spans="1:13" s="6" customFormat="1" ht="13.5">
      <c r="A61" s="59"/>
      <c r="B61" s="23"/>
      <c r="C61" s="26"/>
      <c r="D61" s="23"/>
      <c r="E61" s="23"/>
      <c r="F61" s="7"/>
      <c r="G61" s="7"/>
      <c r="H61" s="72"/>
      <c r="I61" s="72"/>
      <c r="J61" s="72"/>
      <c r="K61" s="72"/>
      <c r="L61" s="72"/>
      <c r="M61" s="5"/>
    </row>
    <row r="62" spans="1:13" s="6" customFormat="1" ht="13.5">
      <c r="A62" s="59"/>
      <c r="B62" s="23"/>
      <c r="C62" s="26"/>
      <c r="D62" s="23"/>
      <c r="E62" s="23"/>
      <c r="F62" s="7"/>
      <c r="G62" s="7"/>
      <c r="H62" s="72"/>
      <c r="I62" s="72"/>
      <c r="J62" s="72"/>
      <c r="K62" s="72"/>
      <c r="L62" s="72"/>
      <c r="M62" s="5"/>
    </row>
    <row r="63" spans="1:13" s="6" customFormat="1" ht="13.5">
      <c r="A63" s="59"/>
      <c r="B63" s="23"/>
      <c r="C63" s="26"/>
      <c r="D63" s="23"/>
      <c r="E63" s="23"/>
      <c r="F63" s="7"/>
      <c r="G63" s="7"/>
      <c r="H63" s="72"/>
      <c r="I63" s="72"/>
      <c r="J63" s="72"/>
      <c r="K63" s="72"/>
      <c r="L63" s="72"/>
      <c r="M63" s="5"/>
    </row>
    <row r="64" spans="1:13" s="6" customFormat="1" ht="13.5">
      <c r="A64" s="59"/>
      <c r="B64" s="23"/>
      <c r="C64" s="26"/>
      <c r="D64" s="23"/>
      <c r="E64" s="23"/>
      <c r="F64" s="7"/>
      <c r="G64" s="7"/>
      <c r="H64" s="72"/>
      <c r="I64" s="72"/>
      <c r="J64" s="72"/>
      <c r="K64" s="72"/>
      <c r="L64" s="72"/>
      <c r="M64" s="5"/>
    </row>
    <row r="65" spans="1:13" s="6" customFormat="1" ht="13.5">
      <c r="A65" s="59"/>
      <c r="B65" s="23"/>
      <c r="C65" s="26"/>
      <c r="D65" s="23"/>
      <c r="E65" s="23"/>
      <c r="F65" s="7"/>
      <c r="G65" s="7"/>
      <c r="H65" s="72"/>
      <c r="I65" s="72"/>
      <c r="J65" s="72"/>
      <c r="K65" s="72"/>
      <c r="L65" s="72"/>
      <c r="M65" s="5"/>
    </row>
    <row r="66" spans="1:13" s="6" customFormat="1" ht="13.5">
      <c r="A66" s="59"/>
      <c r="B66" s="23"/>
      <c r="C66" s="26"/>
      <c r="D66" s="23"/>
      <c r="E66" s="23"/>
      <c r="F66" s="7"/>
      <c r="G66" s="7"/>
      <c r="H66" s="72"/>
      <c r="I66" s="72"/>
      <c r="J66" s="72"/>
      <c r="K66" s="72"/>
      <c r="L66" s="72"/>
      <c r="M66" s="5"/>
    </row>
    <row r="67" spans="1:13" s="6" customFormat="1" ht="13.5">
      <c r="A67" s="59"/>
      <c r="B67" s="23"/>
      <c r="C67" s="26"/>
      <c r="D67" s="23"/>
      <c r="E67" s="23"/>
      <c r="F67" s="7"/>
      <c r="G67" s="7"/>
      <c r="H67" s="72"/>
      <c r="I67" s="72"/>
      <c r="J67" s="72"/>
      <c r="K67" s="72"/>
      <c r="L67" s="72"/>
      <c r="M67" s="5"/>
    </row>
    <row r="68" spans="1:13" s="6" customFormat="1" ht="13.5">
      <c r="A68" s="59"/>
      <c r="B68" s="23"/>
      <c r="C68" s="26"/>
      <c r="D68" s="23"/>
      <c r="E68" s="23"/>
      <c r="F68" s="7"/>
      <c r="G68" s="7"/>
      <c r="H68" s="72"/>
      <c r="I68" s="72"/>
      <c r="J68" s="72"/>
      <c r="K68" s="72"/>
      <c r="L68" s="72"/>
      <c r="M68" s="5"/>
    </row>
    <row r="69" spans="1:13" s="6" customFormat="1" ht="13.5">
      <c r="A69" s="59"/>
      <c r="B69" s="23"/>
      <c r="C69" s="26"/>
      <c r="D69" s="23"/>
      <c r="E69" s="23"/>
      <c r="F69" s="7"/>
      <c r="G69" s="7"/>
      <c r="H69" s="72"/>
      <c r="I69" s="72"/>
      <c r="J69" s="72"/>
      <c r="K69" s="72"/>
      <c r="L69" s="72"/>
      <c r="M69" s="5"/>
    </row>
    <row r="70" spans="1:13" s="6" customFormat="1" ht="13.5">
      <c r="A70" s="59"/>
      <c r="B70" s="23"/>
      <c r="C70" s="26"/>
      <c r="D70" s="23"/>
      <c r="E70" s="23"/>
      <c r="F70" s="7"/>
      <c r="G70" s="7"/>
      <c r="H70" s="72"/>
      <c r="I70" s="72"/>
      <c r="J70" s="72"/>
      <c r="K70" s="72"/>
      <c r="L70" s="72"/>
      <c r="M70" s="5"/>
    </row>
    <row r="71" spans="1:13" s="6" customFormat="1" ht="13.5">
      <c r="A71" s="59"/>
      <c r="B71" s="23"/>
      <c r="C71" s="26"/>
      <c r="D71" s="23"/>
      <c r="E71" s="23"/>
      <c r="F71" s="7"/>
      <c r="G71" s="7"/>
      <c r="H71" s="72"/>
      <c r="I71" s="72"/>
      <c r="J71" s="72"/>
      <c r="K71" s="72"/>
      <c r="L71" s="72"/>
      <c r="M71" s="5"/>
    </row>
    <row r="72" spans="1:13" s="6" customFormat="1" ht="13.5">
      <c r="A72" s="59"/>
      <c r="B72" s="23"/>
      <c r="C72" s="26"/>
      <c r="D72" s="23"/>
      <c r="E72" s="23"/>
      <c r="F72" s="7"/>
      <c r="G72" s="7"/>
      <c r="H72" s="72"/>
      <c r="I72" s="72"/>
      <c r="J72" s="72"/>
      <c r="K72" s="72"/>
      <c r="L72" s="72"/>
      <c r="M72" s="5"/>
    </row>
    <row r="73" spans="1:13" s="6" customFormat="1" ht="13.5">
      <c r="A73" s="59"/>
      <c r="B73" s="23"/>
      <c r="C73" s="26"/>
      <c r="D73" s="23"/>
      <c r="E73" s="23"/>
      <c r="F73" s="7"/>
      <c r="G73" s="7"/>
      <c r="H73" s="72"/>
      <c r="I73" s="72"/>
      <c r="J73" s="72"/>
      <c r="K73" s="72"/>
      <c r="L73" s="72"/>
      <c r="M73" s="5"/>
    </row>
    <row r="74" spans="1:13" s="6" customFormat="1" ht="13.5">
      <c r="A74" s="59"/>
      <c r="B74" s="23"/>
      <c r="C74" s="26"/>
      <c r="D74" s="23"/>
      <c r="E74" s="23"/>
      <c r="F74" s="7"/>
      <c r="G74" s="7"/>
      <c r="H74" s="72"/>
      <c r="I74" s="72"/>
      <c r="J74" s="72"/>
      <c r="K74" s="72"/>
      <c r="L74" s="72"/>
      <c r="M74" s="5"/>
    </row>
    <row r="75" spans="1:13" s="6" customFormat="1" ht="13.5">
      <c r="A75" s="59"/>
      <c r="B75" s="23"/>
      <c r="C75" s="26"/>
      <c r="D75" s="23"/>
      <c r="E75" s="23"/>
      <c r="F75" s="7"/>
      <c r="G75" s="7"/>
      <c r="H75" s="72"/>
      <c r="I75" s="72"/>
      <c r="J75" s="72"/>
      <c r="K75" s="72"/>
      <c r="L75" s="72"/>
      <c r="M75" s="5"/>
    </row>
    <row r="76" spans="1:13" s="6" customFormat="1" ht="13.5">
      <c r="A76" s="59"/>
      <c r="B76" s="23"/>
      <c r="C76" s="26"/>
      <c r="D76" s="23"/>
      <c r="E76" s="23"/>
      <c r="F76" s="7"/>
      <c r="G76" s="7"/>
      <c r="H76" s="72"/>
      <c r="I76" s="72"/>
      <c r="J76" s="72"/>
      <c r="K76" s="72"/>
      <c r="L76" s="72"/>
      <c r="M76" s="5"/>
    </row>
    <row r="77" spans="1:13" s="6" customFormat="1" ht="13.5">
      <c r="A77" s="59"/>
      <c r="B77" s="23"/>
      <c r="C77" s="26"/>
      <c r="D77" s="23"/>
      <c r="E77" s="23"/>
      <c r="F77" s="7"/>
      <c r="G77" s="7"/>
      <c r="H77" s="72"/>
      <c r="I77" s="72"/>
      <c r="J77" s="72"/>
      <c r="K77" s="72"/>
      <c r="L77" s="72"/>
      <c r="M77" s="5"/>
    </row>
    <row r="78" spans="1:13" s="6" customFormat="1" ht="13.5">
      <c r="A78" s="59"/>
      <c r="B78" s="23"/>
      <c r="C78" s="26"/>
      <c r="D78" s="23"/>
      <c r="E78" s="23"/>
      <c r="F78" s="7"/>
      <c r="G78" s="7"/>
      <c r="H78" s="72"/>
      <c r="I78" s="72"/>
      <c r="J78" s="72"/>
      <c r="K78" s="72"/>
      <c r="L78" s="72"/>
      <c r="M78" s="5"/>
    </row>
    <row r="79" spans="1:13" s="6" customFormat="1" ht="13.5">
      <c r="A79" s="59"/>
      <c r="B79" s="23"/>
      <c r="C79" s="26"/>
      <c r="D79" s="23"/>
      <c r="E79" s="23"/>
      <c r="F79" s="7"/>
      <c r="G79" s="7"/>
      <c r="H79" s="72"/>
      <c r="I79" s="72"/>
      <c r="J79" s="72"/>
      <c r="K79" s="72"/>
      <c r="L79" s="72"/>
      <c r="M79" s="5"/>
    </row>
    <row r="80" spans="1:13" s="6" customFormat="1" ht="13.5">
      <c r="A80" s="59"/>
      <c r="B80" s="23"/>
      <c r="C80" s="26"/>
      <c r="D80" s="23"/>
      <c r="E80" s="23"/>
      <c r="F80" s="7"/>
      <c r="G80" s="7"/>
      <c r="H80" s="72"/>
      <c r="I80" s="72"/>
      <c r="J80" s="72"/>
      <c r="K80" s="72"/>
      <c r="L80" s="72"/>
      <c r="M80" s="5"/>
    </row>
    <row r="81" spans="1:13" s="6" customFormat="1" ht="13.5">
      <c r="A81" s="59"/>
      <c r="B81" s="23"/>
      <c r="C81" s="26"/>
      <c r="D81" s="23"/>
      <c r="E81" s="23"/>
      <c r="F81" s="7"/>
      <c r="G81" s="7"/>
      <c r="H81" s="72"/>
      <c r="I81" s="72"/>
      <c r="J81" s="72"/>
      <c r="K81" s="72"/>
      <c r="L81" s="72"/>
      <c r="M81" s="5"/>
    </row>
    <row r="82" spans="1:13" s="6" customFormat="1" ht="13.5">
      <c r="A82" s="59"/>
      <c r="B82" s="23"/>
      <c r="C82" s="26"/>
      <c r="D82" s="23"/>
      <c r="E82" s="23"/>
      <c r="F82" s="7"/>
      <c r="G82" s="7"/>
      <c r="H82" s="72"/>
      <c r="I82" s="72"/>
      <c r="J82" s="72"/>
      <c r="K82" s="72"/>
      <c r="L82" s="72"/>
      <c r="M82" s="5"/>
    </row>
    <row r="83" spans="1:13" s="6" customFormat="1" ht="13.5">
      <c r="A83" s="59"/>
      <c r="B83" s="23"/>
      <c r="C83" s="26"/>
      <c r="D83" s="23"/>
      <c r="E83" s="23"/>
      <c r="F83" s="7"/>
      <c r="G83" s="7"/>
      <c r="H83" s="72"/>
      <c r="I83" s="72"/>
      <c r="J83" s="72"/>
      <c r="K83" s="72"/>
      <c r="L83" s="72"/>
      <c r="M83" s="5"/>
    </row>
    <row r="84" spans="1:13" s="6" customFormat="1" ht="13.5">
      <c r="A84" s="59"/>
      <c r="B84" s="23"/>
      <c r="C84" s="26"/>
      <c r="D84" s="23"/>
      <c r="E84" s="23"/>
      <c r="F84" s="7"/>
      <c r="G84" s="7"/>
      <c r="H84" s="72"/>
      <c r="I84" s="72"/>
      <c r="J84" s="72"/>
      <c r="K84" s="72"/>
      <c r="L84" s="72"/>
      <c r="M84" s="5"/>
    </row>
    <row r="85" spans="1:13" s="6" customFormat="1" ht="13.5">
      <c r="A85" s="59"/>
      <c r="B85" s="23"/>
      <c r="C85" s="26"/>
      <c r="D85" s="23"/>
      <c r="E85" s="23"/>
      <c r="F85" s="7"/>
      <c r="G85" s="7"/>
      <c r="H85" s="72"/>
      <c r="I85" s="72"/>
      <c r="J85" s="72"/>
      <c r="K85" s="72"/>
      <c r="L85" s="72"/>
      <c r="M85" s="5"/>
    </row>
    <row r="86" spans="1:13" s="6" customFormat="1" ht="13.5">
      <c r="A86" s="59"/>
      <c r="B86" s="23"/>
      <c r="C86" s="26"/>
      <c r="D86" s="23"/>
      <c r="E86" s="23"/>
      <c r="F86" s="7"/>
      <c r="G86" s="7"/>
      <c r="H86" s="72"/>
      <c r="I86" s="72"/>
      <c r="J86" s="72"/>
      <c r="K86" s="72"/>
      <c r="L86" s="72"/>
      <c r="M86" s="5"/>
    </row>
    <row r="87" spans="1:13" s="6" customFormat="1" ht="13.5">
      <c r="A87" s="59"/>
      <c r="B87" s="23"/>
      <c r="C87" s="26"/>
      <c r="D87" s="23"/>
      <c r="E87" s="23"/>
      <c r="F87" s="7"/>
      <c r="G87" s="7"/>
      <c r="H87" s="72"/>
      <c r="I87" s="72"/>
      <c r="J87" s="72"/>
      <c r="K87" s="72"/>
      <c r="L87" s="72"/>
      <c r="M87" s="5"/>
    </row>
    <row r="88" spans="1:13" s="6" customFormat="1" ht="13.5">
      <c r="A88" s="59"/>
      <c r="B88" s="23"/>
      <c r="C88" s="26"/>
      <c r="D88" s="23"/>
      <c r="E88" s="23"/>
      <c r="F88" s="7"/>
      <c r="G88" s="7"/>
      <c r="H88" s="72"/>
      <c r="I88" s="72"/>
      <c r="J88" s="72"/>
      <c r="K88" s="72"/>
      <c r="L88" s="72"/>
      <c r="M88" s="5"/>
    </row>
    <row r="89" spans="1:13" s="6" customFormat="1" ht="13.5">
      <c r="A89" s="59"/>
      <c r="B89" s="23"/>
      <c r="C89" s="26"/>
      <c r="D89" s="23"/>
      <c r="E89" s="23"/>
      <c r="F89" s="7"/>
      <c r="G89" s="7"/>
      <c r="H89" s="72"/>
      <c r="I89" s="72"/>
      <c r="J89" s="72"/>
      <c r="K89" s="72"/>
      <c r="L89" s="72"/>
      <c r="M89" s="5"/>
    </row>
    <row r="90" spans="1:13" s="6" customFormat="1" ht="13.5">
      <c r="A90" s="59"/>
      <c r="B90" s="23"/>
      <c r="C90" s="26"/>
      <c r="D90" s="23"/>
      <c r="E90" s="23"/>
      <c r="F90" s="7"/>
      <c r="G90" s="7"/>
      <c r="H90" s="72"/>
      <c r="I90" s="72"/>
      <c r="J90" s="72"/>
      <c r="K90" s="72"/>
      <c r="L90" s="72"/>
      <c r="M90" s="5"/>
    </row>
    <row r="91" spans="1:13" s="6" customFormat="1" ht="13.5">
      <c r="A91" s="59"/>
      <c r="B91" s="23"/>
      <c r="C91" s="26"/>
      <c r="D91" s="23"/>
      <c r="E91" s="23"/>
      <c r="F91" s="7"/>
      <c r="G91" s="7"/>
      <c r="H91" s="72"/>
      <c r="I91" s="72"/>
      <c r="J91" s="72"/>
      <c r="K91" s="72"/>
      <c r="L91" s="72"/>
      <c r="M91" s="5"/>
    </row>
    <row r="92" spans="1:13" s="6" customFormat="1" ht="13.5">
      <c r="A92" s="59"/>
      <c r="B92" s="23"/>
      <c r="C92" s="26"/>
      <c r="D92" s="23"/>
      <c r="E92" s="23"/>
      <c r="F92" s="7"/>
      <c r="G92" s="7"/>
      <c r="H92" s="72"/>
      <c r="I92" s="72"/>
      <c r="J92" s="72"/>
      <c r="K92" s="72"/>
      <c r="L92" s="72"/>
      <c r="M92" s="5"/>
    </row>
    <row r="93" spans="1:13" s="6" customFormat="1" ht="13.5">
      <c r="A93" s="59"/>
      <c r="B93" s="23"/>
      <c r="C93" s="26"/>
      <c r="D93" s="23"/>
      <c r="E93" s="23"/>
      <c r="F93" s="7"/>
      <c r="G93" s="7"/>
      <c r="H93" s="72"/>
      <c r="I93" s="72"/>
      <c r="J93" s="72"/>
      <c r="K93" s="72"/>
      <c r="L93" s="72"/>
      <c r="M93" s="5"/>
    </row>
    <row r="94" spans="1:13" s="6" customFormat="1" ht="13.5">
      <c r="A94" s="59"/>
      <c r="B94" s="23"/>
      <c r="C94" s="26"/>
      <c r="D94" s="23"/>
      <c r="E94" s="23"/>
      <c r="F94" s="7"/>
      <c r="G94" s="7"/>
      <c r="H94" s="72"/>
      <c r="I94" s="72"/>
      <c r="J94" s="72"/>
      <c r="K94" s="72"/>
      <c r="L94" s="72"/>
      <c r="M94" s="5"/>
    </row>
    <row r="95" spans="1:13" s="6" customFormat="1" ht="13.5">
      <c r="A95" s="59"/>
      <c r="B95" s="23"/>
      <c r="C95" s="26"/>
      <c r="D95" s="23"/>
      <c r="E95" s="23"/>
      <c r="F95" s="7"/>
      <c r="G95" s="7"/>
      <c r="H95" s="72"/>
      <c r="I95" s="72"/>
      <c r="J95" s="72"/>
      <c r="K95" s="72"/>
      <c r="L95" s="72"/>
      <c r="M95" s="5"/>
    </row>
    <row r="96" spans="1:13" s="6" customFormat="1" ht="13.5">
      <c r="A96" s="59"/>
      <c r="B96" s="23"/>
      <c r="C96" s="26"/>
      <c r="D96" s="23"/>
      <c r="E96" s="23"/>
      <c r="F96" s="7"/>
      <c r="G96" s="7"/>
      <c r="H96" s="72"/>
      <c r="I96" s="72"/>
      <c r="J96" s="72"/>
      <c r="K96" s="72"/>
      <c r="L96" s="72"/>
      <c r="M96" s="5"/>
    </row>
    <row r="97" spans="1:13" s="6" customFormat="1" ht="13.5">
      <c r="A97" s="59"/>
      <c r="B97" s="23"/>
      <c r="C97" s="26"/>
      <c r="D97" s="23"/>
      <c r="E97" s="23"/>
      <c r="F97" s="7"/>
      <c r="G97" s="7"/>
      <c r="H97" s="72"/>
      <c r="I97" s="72"/>
      <c r="J97" s="72"/>
      <c r="K97" s="72"/>
      <c r="L97" s="72"/>
      <c r="M97" s="5"/>
    </row>
    <row r="98" spans="1:13" s="6" customFormat="1" ht="13.5">
      <c r="A98" s="59"/>
      <c r="B98" s="23"/>
      <c r="C98" s="26"/>
      <c r="D98" s="23"/>
      <c r="E98" s="23"/>
      <c r="F98" s="7"/>
      <c r="G98" s="7"/>
      <c r="H98" s="72"/>
      <c r="I98" s="72"/>
      <c r="J98" s="72"/>
      <c r="K98" s="72"/>
      <c r="L98" s="72"/>
      <c r="M98" s="5"/>
    </row>
    <row r="99" spans="1:13" s="6" customFormat="1" ht="13.5">
      <c r="A99" s="59"/>
      <c r="B99" s="23"/>
      <c r="C99" s="26"/>
      <c r="D99" s="23"/>
      <c r="E99" s="23"/>
      <c r="F99" s="7"/>
      <c r="G99" s="7"/>
      <c r="H99" s="72"/>
      <c r="I99" s="72"/>
      <c r="J99" s="72"/>
      <c r="K99" s="72"/>
      <c r="L99" s="72"/>
      <c r="M99" s="5"/>
    </row>
    <row r="100" spans="1:13" s="6" customFormat="1" ht="13.5">
      <c r="A100" s="59"/>
      <c r="B100" s="23"/>
      <c r="C100" s="26"/>
      <c r="D100" s="23"/>
      <c r="E100" s="23"/>
      <c r="F100" s="7"/>
      <c r="G100" s="7"/>
      <c r="H100" s="72"/>
      <c r="I100" s="72"/>
      <c r="J100" s="72"/>
      <c r="K100" s="72"/>
      <c r="L100" s="72"/>
      <c r="M100" s="5"/>
    </row>
    <row r="101" spans="1:13" s="6" customFormat="1" ht="13.5">
      <c r="A101" s="59"/>
      <c r="B101" s="23"/>
      <c r="C101" s="26"/>
      <c r="D101" s="23"/>
      <c r="E101" s="23"/>
      <c r="F101" s="7"/>
      <c r="G101" s="7"/>
      <c r="H101" s="72"/>
      <c r="I101" s="72"/>
      <c r="J101" s="72"/>
      <c r="K101" s="72"/>
      <c r="L101" s="72"/>
      <c r="M101" s="5"/>
    </row>
    <row r="102" spans="1:13" s="6" customFormat="1" ht="13.5">
      <c r="A102" s="59"/>
      <c r="B102" s="23"/>
      <c r="C102" s="26"/>
      <c r="D102" s="23"/>
      <c r="E102" s="23"/>
      <c r="F102" s="7"/>
      <c r="G102" s="7"/>
      <c r="H102" s="72"/>
      <c r="I102" s="72"/>
      <c r="J102" s="72"/>
      <c r="K102" s="72"/>
      <c r="L102" s="72"/>
      <c r="M102" s="5"/>
    </row>
    <row r="103" spans="1:13" s="6" customFormat="1" ht="13.5">
      <c r="A103" s="59"/>
      <c r="B103" s="23"/>
      <c r="C103" s="26"/>
      <c r="D103" s="23"/>
      <c r="E103" s="23"/>
      <c r="F103" s="7"/>
      <c r="G103" s="7"/>
      <c r="H103" s="72"/>
      <c r="I103" s="72"/>
      <c r="J103" s="72"/>
      <c r="K103" s="72"/>
      <c r="L103" s="72"/>
      <c r="M103" s="5"/>
    </row>
    <row r="104" spans="1:13" s="6" customFormat="1" ht="13.5">
      <c r="A104" s="59"/>
      <c r="B104" s="23"/>
      <c r="C104" s="26"/>
      <c r="D104" s="23"/>
      <c r="E104" s="23"/>
      <c r="F104" s="7"/>
      <c r="G104" s="7"/>
      <c r="H104" s="72"/>
      <c r="I104" s="72"/>
      <c r="J104" s="72"/>
      <c r="K104" s="72"/>
      <c r="L104" s="72"/>
      <c r="M104" s="5"/>
    </row>
    <row r="105" spans="1:13" s="6" customFormat="1" ht="13.5">
      <c r="A105" s="59"/>
      <c r="B105" s="23"/>
      <c r="C105" s="26"/>
      <c r="D105" s="23"/>
      <c r="E105" s="23"/>
      <c r="F105" s="7"/>
      <c r="G105" s="7"/>
      <c r="H105" s="72"/>
      <c r="I105" s="72"/>
      <c r="J105" s="72"/>
      <c r="K105" s="72"/>
      <c r="L105" s="72"/>
      <c r="M105" s="5"/>
    </row>
    <row r="106" spans="1:13" s="6" customFormat="1" ht="13.5">
      <c r="A106" s="59"/>
      <c r="B106" s="23"/>
      <c r="C106" s="26"/>
      <c r="D106" s="23"/>
      <c r="E106" s="23"/>
      <c r="F106" s="7"/>
      <c r="G106" s="7"/>
      <c r="H106" s="72"/>
      <c r="I106" s="72"/>
      <c r="J106" s="72"/>
      <c r="K106" s="72"/>
      <c r="L106" s="72"/>
      <c r="M106" s="5"/>
    </row>
    <row r="107" spans="1:13" s="6" customFormat="1" ht="13.5">
      <c r="A107" s="59"/>
      <c r="B107" s="23"/>
      <c r="C107" s="26"/>
      <c r="D107" s="23"/>
      <c r="E107" s="23"/>
      <c r="F107" s="7"/>
      <c r="G107" s="7"/>
      <c r="H107" s="72"/>
      <c r="I107" s="72"/>
      <c r="J107" s="72"/>
      <c r="K107" s="72"/>
      <c r="L107" s="72"/>
      <c r="M107" s="5"/>
    </row>
    <row r="108" spans="1:13" s="6" customFormat="1" ht="13.5">
      <c r="A108" s="59"/>
      <c r="B108" s="23"/>
      <c r="C108" s="26"/>
      <c r="D108" s="23"/>
      <c r="E108" s="23"/>
      <c r="F108" s="7"/>
      <c r="G108" s="7"/>
      <c r="H108" s="72"/>
      <c r="I108" s="72"/>
      <c r="J108" s="72"/>
      <c r="K108" s="72"/>
      <c r="L108" s="72"/>
      <c r="M108" s="5"/>
    </row>
    <row r="109" spans="1:13" s="6" customFormat="1" ht="13.5">
      <c r="A109" s="59"/>
      <c r="B109" s="23"/>
      <c r="C109" s="26"/>
      <c r="D109" s="23"/>
      <c r="E109" s="23"/>
      <c r="F109" s="7"/>
      <c r="G109" s="7"/>
      <c r="H109" s="72"/>
      <c r="I109" s="72"/>
      <c r="J109" s="72"/>
      <c r="K109" s="72"/>
      <c r="L109" s="72"/>
      <c r="M109" s="5"/>
    </row>
    <row r="110" spans="1:13" s="6" customFormat="1" ht="13.5">
      <c r="A110" s="59"/>
      <c r="B110" s="23"/>
      <c r="C110" s="26"/>
      <c r="D110" s="23"/>
      <c r="E110" s="23"/>
      <c r="F110" s="7"/>
      <c r="G110" s="7"/>
      <c r="H110" s="72"/>
      <c r="I110" s="72"/>
      <c r="J110" s="72"/>
      <c r="K110" s="72"/>
      <c r="L110" s="72"/>
      <c r="M110" s="5"/>
    </row>
    <row r="111" spans="1:13" s="6" customFormat="1" ht="13.5">
      <c r="A111" s="59"/>
      <c r="B111" s="23"/>
      <c r="C111" s="26"/>
      <c r="D111" s="23"/>
      <c r="E111" s="23"/>
      <c r="F111" s="7"/>
      <c r="G111" s="7"/>
      <c r="H111" s="72"/>
      <c r="I111" s="72"/>
      <c r="J111" s="72"/>
      <c r="K111" s="72"/>
      <c r="L111" s="72"/>
      <c r="M111" s="5"/>
    </row>
    <row r="112" spans="1:13" s="6" customFormat="1" ht="13.5">
      <c r="A112" s="59"/>
      <c r="B112" s="23"/>
      <c r="C112" s="26"/>
      <c r="D112" s="23"/>
      <c r="E112" s="23"/>
      <c r="F112" s="7"/>
      <c r="G112" s="7"/>
      <c r="H112" s="72"/>
      <c r="I112" s="72"/>
      <c r="J112" s="72"/>
      <c r="K112" s="72"/>
      <c r="L112" s="72"/>
      <c r="M112" s="5"/>
    </row>
    <row r="113" spans="1:13" s="6" customFormat="1" ht="13.5">
      <c r="A113" s="59"/>
      <c r="B113" s="23"/>
      <c r="C113" s="26"/>
      <c r="D113" s="23"/>
      <c r="E113" s="23"/>
      <c r="F113" s="7"/>
      <c r="G113" s="7"/>
      <c r="H113" s="72"/>
      <c r="I113" s="72"/>
      <c r="J113" s="72"/>
      <c r="K113" s="72"/>
      <c r="L113" s="72"/>
      <c r="M113" s="5"/>
    </row>
    <row r="114" spans="1:13" s="6" customFormat="1" ht="13.5">
      <c r="A114" s="59"/>
      <c r="B114" s="23"/>
      <c r="C114" s="26"/>
      <c r="D114" s="23"/>
      <c r="E114" s="23"/>
      <c r="F114" s="7"/>
      <c r="G114" s="7"/>
      <c r="H114" s="72"/>
      <c r="I114" s="72"/>
      <c r="J114" s="72"/>
      <c r="K114" s="72"/>
      <c r="L114" s="72"/>
      <c r="M114" s="5"/>
    </row>
    <row r="115" spans="1:13" s="6" customFormat="1" ht="13.5">
      <c r="A115" s="59"/>
      <c r="B115" s="23"/>
      <c r="C115" s="26"/>
      <c r="D115" s="23"/>
      <c r="E115" s="23"/>
      <c r="F115" s="7"/>
      <c r="G115" s="7"/>
      <c r="H115" s="72"/>
      <c r="I115" s="72"/>
      <c r="J115" s="72"/>
      <c r="K115" s="72"/>
      <c r="L115" s="72"/>
      <c r="M115" s="5"/>
    </row>
    <row r="116" spans="1:13" s="6" customFormat="1" ht="13.5">
      <c r="A116" s="59"/>
      <c r="B116" s="23"/>
      <c r="C116" s="26"/>
      <c r="D116" s="23"/>
      <c r="E116" s="23"/>
      <c r="F116" s="7"/>
      <c r="G116" s="7"/>
      <c r="H116" s="72"/>
      <c r="I116" s="72"/>
      <c r="J116" s="72"/>
      <c r="K116" s="72"/>
      <c r="L116" s="72"/>
      <c r="M116" s="5"/>
    </row>
    <row r="117" spans="1:13" s="6" customFormat="1" ht="13.5">
      <c r="A117" s="59"/>
      <c r="B117" s="23"/>
      <c r="C117" s="26"/>
      <c r="D117" s="23"/>
      <c r="E117" s="23"/>
      <c r="F117" s="7"/>
      <c r="G117" s="7"/>
      <c r="H117" s="72"/>
      <c r="I117" s="72"/>
      <c r="J117" s="72"/>
      <c r="K117" s="72"/>
      <c r="L117" s="72"/>
      <c r="M117" s="5"/>
    </row>
    <row r="118" spans="1:13" s="6" customFormat="1" ht="13.5">
      <c r="A118" s="59"/>
      <c r="B118" s="23"/>
      <c r="C118" s="26"/>
      <c r="D118" s="23"/>
      <c r="E118" s="23"/>
      <c r="F118" s="7"/>
      <c r="G118" s="7"/>
      <c r="H118" s="72"/>
      <c r="I118" s="72"/>
      <c r="J118" s="72"/>
      <c r="K118" s="72"/>
      <c r="L118" s="72"/>
      <c r="M118" s="5"/>
    </row>
    <row r="119" spans="1:13" s="6" customFormat="1" ht="13.5">
      <c r="A119" s="59"/>
      <c r="B119" s="23"/>
      <c r="C119" s="26"/>
      <c r="D119" s="23"/>
      <c r="E119" s="23"/>
      <c r="F119" s="7"/>
      <c r="G119" s="7"/>
      <c r="H119" s="72"/>
      <c r="I119" s="72"/>
      <c r="J119" s="72"/>
      <c r="K119" s="72"/>
      <c r="L119" s="72"/>
      <c r="M119" s="5"/>
    </row>
    <row r="120" spans="1:13" s="6" customFormat="1" ht="13.5">
      <c r="A120" s="59"/>
      <c r="B120" s="23"/>
      <c r="C120" s="26"/>
      <c r="D120" s="23"/>
      <c r="E120" s="23"/>
      <c r="F120" s="7"/>
      <c r="G120" s="7"/>
      <c r="H120" s="72"/>
      <c r="I120" s="72"/>
      <c r="J120" s="72"/>
      <c r="K120" s="72"/>
      <c r="L120" s="72"/>
      <c r="M120" s="5"/>
    </row>
    <row r="121" spans="1:13" s="6" customFormat="1" ht="13.5">
      <c r="A121" s="59"/>
      <c r="B121" s="23"/>
      <c r="C121" s="26"/>
      <c r="D121" s="23"/>
      <c r="E121" s="23"/>
      <c r="F121" s="7"/>
      <c r="G121" s="7"/>
      <c r="H121" s="72"/>
      <c r="I121" s="72"/>
      <c r="J121" s="72"/>
      <c r="K121" s="72"/>
      <c r="L121" s="72"/>
      <c r="M121" s="5"/>
    </row>
    <row r="122" spans="1:13" s="6" customFormat="1" ht="13.5">
      <c r="A122" s="59"/>
      <c r="B122" s="23"/>
      <c r="C122" s="26"/>
      <c r="D122" s="23"/>
      <c r="E122" s="23"/>
      <c r="F122" s="7"/>
      <c r="G122" s="7"/>
      <c r="H122" s="72"/>
      <c r="I122" s="72"/>
      <c r="J122" s="72"/>
      <c r="K122" s="72"/>
      <c r="L122" s="72"/>
      <c r="M122" s="5"/>
    </row>
    <row r="123" spans="1:13" s="6" customFormat="1" ht="13.5">
      <c r="A123" s="59"/>
      <c r="B123" s="23"/>
      <c r="C123" s="26"/>
      <c r="D123" s="23"/>
      <c r="E123" s="23"/>
      <c r="F123" s="7"/>
      <c r="G123" s="7"/>
      <c r="H123" s="72"/>
      <c r="I123" s="72"/>
      <c r="J123" s="72"/>
      <c r="K123" s="72"/>
      <c r="L123" s="72"/>
      <c r="M123" s="5"/>
    </row>
    <row r="124" spans="1:13" s="6" customFormat="1" ht="13.5">
      <c r="A124" s="59"/>
      <c r="B124" s="23"/>
      <c r="C124" s="26"/>
      <c r="D124" s="23"/>
      <c r="E124" s="23"/>
      <c r="F124" s="7"/>
      <c r="G124" s="7"/>
      <c r="H124" s="72"/>
      <c r="I124" s="72"/>
      <c r="J124" s="72"/>
      <c r="K124" s="72"/>
      <c r="L124" s="72"/>
      <c r="M124" s="5"/>
    </row>
    <row r="125" spans="1:13" s="6" customFormat="1" ht="13.5">
      <c r="A125" s="59"/>
      <c r="B125" s="23"/>
      <c r="C125" s="26"/>
      <c r="D125" s="23"/>
      <c r="E125" s="23"/>
      <c r="F125" s="7"/>
      <c r="G125" s="7"/>
      <c r="H125" s="72"/>
      <c r="I125" s="72"/>
      <c r="J125" s="72"/>
      <c r="K125" s="72"/>
      <c r="L125" s="72"/>
      <c r="M125" s="5"/>
    </row>
    <row r="126" spans="1:13" s="6" customFormat="1" ht="13.5">
      <c r="A126" s="59"/>
      <c r="B126" s="23"/>
      <c r="C126" s="26"/>
      <c r="D126" s="23"/>
      <c r="E126" s="23"/>
      <c r="F126" s="7"/>
      <c r="G126" s="7"/>
      <c r="H126" s="72"/>
      <c r="I126" s="72"/>
      <c r="J126" s="72"/>
      <c r="K126" s="72"/>
      <c r="L126" s="72"/>
      <c r="M126" s="5"/>
    </row>
    <row r="127" spans="1:13" s="6" customFormat="1" ht="13.5">
      <c r="A127" s="59"/>
      <c r="B127" s="23"/>
      <c r="C127" s="26"/>
      <c r="D127" s="23"/>
      <c r="E127" s="23"/>
      <c r="F127" s="7"/>
      <c r="G127" s="7"/>
      <c r="H127" s="72"/>
      <c r="I127" s="72"/>
      <c r="J127" s="72"/>
      <c r="K127" s="72"/>
      <c r="L127" s="72"/>
      <c r="M127" s="5"/>
    </row>
    <row r="128" spans="1:13" s="6" customFormat="1" ht="13.5">
      <c r="A128" s="59"/>
      <c r="B128" s="23"/>
      <c r="C128" s="26"/>
      <c r="D128" s="23"/>
      <c r="E128" s="23"/>
      <c r="F128" s="7"/>
      <c r="G128" s="7"/>
      <c r="H128" s="72"/>
      <c r="I128" s="72"/>
      <c r="J128" s="72"/>
      <c r="K128" s="72"/>
      <c r="L128" s="72"/>
      <c r="M128" s="5"/>
    </row>
    <row r="129" spans="1:13" s="6" customFormat="1" ht="13.5">
      <c r="A129" s="59"/>
      <c r="B129" s="23"/>
      <c r="C129" s="26"/>
      <c r="D129" s="23"/>
      <c r="E129" s="23"/>
      <c r="F129" s="7"/>
      <c r="G129" s="7"/>
      <c r="H129" s="72"/>
      <c r="I129" s="72"/>
      <c r="J129" s="72"/>
      <c r="K129" s="72"/>
      <c r="L129" s="72"/>
      <c r="M129" s="5"/>
    </row>
    <row r="130" spans="1:13" s="6" customFormat="1" ht="13.5">
      <c r="A130" s="59"/>
      <c r="B130" s="23"/>
      <c r="C130" s="26"/>
      <c r="D130" s="23"/>
      <c r="E130" s="23"/>
      <c r="F130" s="7"/>
      <c r="G130" s="7"/>
      <c r="H130" s="72"/>
      <c r="I130" s="72"/>
      <c r="J130" s="72"/>
      <c r="K130" s="72"/>
      <c r="L130" s="72"/>
      <c r="M130" s="5"/>
    </row>
    <row r="131" spans="1:13" s="6" customFormat="1" ht="13.5">
      <c r="A131" s="59"/>
      <c r="B131" s="23"/>
      <c r="C131" s="26"/>
      <c r="D131" s="23"/>
      <c r="E131" s="23"/>
      <c r="F131" s="7"/>
      <c r="G131" s="7"/>
      <c r="H131" s="72"/>
      <c r="I131" s="72"/>
      <c r="J131" s="72"/>
      <c r="K131" s="72"/>
      <c r="L131" s="72"/>
      <c r="M131" s="5"/>
    </row>
    <row r="132" spans="1:13" s="6" customFormat="1" ht="13.5">
      <c r="A132" s="59"/>
      <c r="B132" s="23"/>
      <c r="C132" s="26"/>
      <c r="D132" s="23"/>
      <c r="E132" s="23"/>
      <c r="F132" s="7"/>
      <c r="G132" s="7"/>
      <c r="H132" s="72"/>
      <c r="I132" s="72"/>
      <c r="J132" s="72"/>
      <c r="K132" s="72"/>
      <c r="L132" s="72"/>
      <c r="M132" s="5"/>
    </row>
    <row r="133" spans="1:13" s="6" customFormat="1" ht="13.5">
      <c r="A133" s="59"/>
      <c r="B133" s="23"/>
      <c r="C133" s="26"/>
      <c r="D133" s="23"/>
      <c r="E133" s="23"/>
      <c r="F133" s="7"/>
      <c r="G133" s="7"/>
      <c r="H133" s="72"/>
      <c r="I133" s="72"/>
      <c r="J133" s="72"/>
      <c r="K133" s="72"/>
      <c r="L133" s="72"/>
      <c r="M133" s="5"/>
    </row>
    <row r="134" spans="1:13" s="6" customFormat="1" ht="13.5">
      <c r="A134" s="59"/>
      <c r="B134" s="23"/>
      <c r="C134" s="26"/>
      <c r="D134" s="23"/>
      <c r="E134" s="23"/>
      <c r="F134" s="7"/>
      <c r="G134" s="7"/>
      <c r="H134" s="72"/>
      <c r="I134" s="72"/>
      <c r="J134" s="72"/>
      <c r="K134" s="72"/>
      <c r="L134" s="72"/>
      <c r="M134" s="5"/>
    </row>
    <row r="135" spans="1:13" ht="13.5"/>
    <row r="136" spans="1:13" ht="13.5"/>
    <row r="137" spans="1:13" ht="13.5"/>
    <row r="138" spans="1:13" ht="13.5"/>
    <row r="139" spans="1:13" ht="13.5"/>
    <row r="140" spans="1:13" ht="13.5"/>
  </sheetData>
  <mergeCells count="18">
    <mergeCell ref="C18:E18"/>
    <mergeCell ref="C20:E20"/>
    <mergeCell ref="A20:B20"/>
    <mergeCell ref="A18:B18"/>
    <mergeCell ref="G16:I16"/>
    <mergeCell ref="A2:E2"/>
    <mergeCell ref="C6:E6"/>
    <mergeCell ref="C16:E16"/>
    <mergeCell ref="A6:B6"/>
    <mergeCell ref="A10:B10"/>
    <mergeCell ref="C10:E10"/>
    <mergeCell ref="A16:B16"/>
    <mergeCell ref="A8:B8"/>
    <mergeCell ref="C8:E8"/>
    <mergeCell ref="A12:B12"/>
    <mergeCell ref="C12:E12"/>
    <mergeCell ref="A14:B14"/>
    <mergeCell ref="C14:E14"/>
  </mergeCells>
  <printOptions horizontalCentered="1"/>
  <pageMargins left="0.59055118110236227" right="0.59055118110236227" top="0.74803149606299213" bottom="0.98425196850393704" header="0" footer="0.55118110236220474"/>
  <pageSetup paperSize="9" orientation="portrait" r:id="rId1"/>
  <headerFooter scaleWithDoc="0">
    <oddFooter>&amp;C&amp;"Century Gothic,Uobičajeno"&amp;8&amp;P&amp;R&amp;12&amp;G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4</vt:i4>
      </vt:variant>
    </vt:vector>
  </HeadingPairs>
  <TitlesOfParts>
    <vt:vector size="10" baseType="lpstr">
      <vt:lpstr>Makadamski putevi</vt:lpstr>
      <vt:lpstr>Oborinska</vt:lpstr>
      <vt:lpstr>Prekopi </vt:lpstr>
      <vt:lpstr>Smokovačka ulica</vt:lpstr>
      <vt:lpstr>Ulica Kadile</vt:lpstr>
      <vt:lpstr>Rekapitulacija</vt:lpstr>
      <vt:lpstr>'Makadamski putevi'!Podrucje_ispisa</vt:lpstr>
      <vt:lpstr>Oborinska!Podrucje_ispisa</vt:lpstr>
      <vt:lpstr>'Prekopi '!Podrucje_ispisa</vt:lpstr>
      <vt:lpstr>Rekapitulacija!Podrucje_ispisa</vt:lpstr>
    </vt:vector>
  </TitlesOfParts>
  <Company>Krovopokrivačko - građevinski obrt "MAKOTER"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Tecaj</dc:title>
  <dc:creator>Vladimir Makoter</dc:creator>
  <cp:lastModifiedBy>Windows korisnik</cp:lastModifiedBy>
  <cp:lastPrinted>2020-03-10T08:20:06Z</cp:lastPrinted>
  <dcterms:created xsi:type="dcterms:W3CDTF">2000-03-21T14:28:53Z</dcterms:created>
  <dcterms:modified xsi:type="dcterms:W3CDTF">2023-01-19T07:21:31Z</dcterms:modified>
</cp:coreProperties>
</file>